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91" yWindow="1860" windowWidth="17520" windowHeight="7125" activeTab="0"/>
  </bookViews>
  <sheets>
    <sheet name="Hoja1" sheetId="1" r:id="rId1"/>
    <sheet name="Hoja2" sheetId="2" state="hidden" r:id="rId2"/>
    <sheet name="Hoja3" sheetId="3" state="hidden" r:id="rId3"/>
    <sheet name="Hoja4" sheetId="4" state="hidden" r:id="rId4"/>
  </sheets>
  <definedNames/>
  <calcPr fullCalcOnLoad="1"/>
</workbook>
</file>

<file path=xl/sharedStrings.xml><?xml version="1.0" encoding="utf-8"?>
<sst xmlns="http://schemas.openxmlformats.org/spreadsheetml/2006/main" count="743" uniqueCount="312">
  <si>
    <t>DATOS DEL INDICADOR</t>
  </si>
  <si>
    <t>RANGOS DE CALIFICACIÓN</t>
  </si>
  <si>
    <t>RESULTADO Y ANALISIS</t>
  </si>
  <si>
    <t>TIPO DE INDICADOR</t>
  </si>
  <si>
    <t>CÓDIGO</t>
  </si>
  <si>
    <t>NOMBRE DEL INDICADOR</t>
  </si>
  <si>
    <t>FORMULA DEL INDICADOR</t>
  </si>
  <si>
    <t>UNIDAD DE MEDIDA</t>
  </si>
  <si>
    <t>META</t>
  </si>
  <si>
    <t>INSATISFACTORIO</t>
  </si>
  <si>
    <t>MINIMO</t>
  </si>
  <si>
    <t>ACEPTABLE</t>
  </si>
  <si>
    <t>SATISFACTORIO</t>
  </si>
  <si>
    <t>NUMERADOR</t>
  </si>
  <si>
    <t>DENOMINADOR</t>
  </si>
  <si>
    <t>RESULTADO</t>
  </si>
  <si>
    <t xml:space="preserve">RANGO EN QUE SE UBICA EL RESULTADO </t>
  </si>
  <si>
    <t>ANALISIS DEL INDICADOR</t>
  </si>
  <si>
    <t>PROCESO</t>
  </si>
  <si>
    <t>PAGINA 1 DE 1</t>
  </si>
  <si>
    <t>FRECUENCIA DE MEDICIÓN</t>
  </si>
  <si>
    <t>MATRIZ AGREGADA DE INDICADORES  POR PROCESO</t>
  </si>
  <si>
    <t>CODIGO:  PEMYMOPSFO04</t>
  </si>
  <si>
    <t>DIRECCIONAMIENTO ESTRATEGICO</t>
  </si>
  <si>
    <t>EFICACIA</t>
  </si>
  <si>
    <t>PDES02</t>
  </si>
  <si>
    <t>SEMESTRAL</t>
  </si>
  <si>
    <t>EFICIENCIA</t>
  </si>
  <si>
    <t>GESTIÓN DE SERVICIOS DE SALUD</t>
  </si>
  <si>
    <t>GESTIÓN DE PRESTACIONES ECONOMICAS</t>
  </si>
  <si>
    <t>GESTIÓN DE BIENES TRANSFERIDOS</t>
  </si>
  <si>
    <t>LEGALIZACION DE BIENES INMUEBLES  TRANSFERIDOS</t>
  </si>
  <si>
    <t>COMERCIALIZACION DE  BIENES INMUEBLES TRANSFERIDOS</t>
  </si>
  <si>
    <t>SANEAMIENTO DE BIENES INSTRAFERIBLES</t>
  </si>
  <si>
    <t>COMERCIALIZACION DE BIENES MUEBLES TRANSFERIDOS</t>
  </si>
  <si>
    <t>GESTIÓN DE SERVICIOS ADMINISTRATIVOS</t>
  </si>
  <si>
    <t>PORCENTAJE</t>
  </si>
  <si>
    <t>GESTIÓN DE TALENTO HUMANO</t>
  </si>
  <si>
    <t>PGRF01</t>
  </si>
  <si>
    <t>PGRF02</t>
  </si>
  <si>
    <t>GESTIÓN DE COBRO</t>
  </si>
  <si>
    <t>ASISTENCIA JURIDICA</t>
  </si>
  <si>
    <t>GESTIÓN DOCUMENTAL</t>
  </si>
  <si>
    <t>PGDO02</t>
  </si>
  <si>
    <t>PGDO03</t>
  </si>
  <si>
    <t>PGDO04</t>
  </si>
  <si>
    <t>GESTION DE TIC`S</t>
  </si>
  <si>
    <t>SOPORTE TECNICO</t>
  </si>
  <si>
    <t>MEDICIÓN Y MEJORA</t>
  </si>
  <si>
    <t>PMYM01</t>
  </si>
  <si>
    <t>PMYM02</t>
  </si>
  <si>
    <t>EFECTIVIDAD</t>
  </si>
  <si>
    <t>SEGUIMIENTO Y EVALUACIÓN INDEPENDIENTE</t>
  </si>
  <si>
    <t>PGPE01</t>
  </si>
  <si>
    <t>PGPE02</t>
  </si>
  <si>
    <t>OPORTUNIDAD EN EL TRAMITE DE NOVEDADES DE AFILIACIÓN</t>
  </si>
  <si>
    <t>OPORTUNIDAD EN EL TRAMITE DE VALORACIONES MÉDICAS</t>
  </si>
  <si>
    <t xml:space="preserve">CUMPLIMIENTO PROGRAMA DE AUDITORIAS MEDICAS  </t>
  </si>
  <si>
    <t>PGSS01</t>
  </si>
  <si>
    <t>PGSS02</t>
  </si>
  <si>
    <t>PGSS05</t>
  </si>
  <si>
    <t>PGCB01</t>
  </si>
  <si>
    <t>PGCB02</t>
  </si>
  <si>
    <t>PGCB03</t>
  </si>
  <si>
    <t>PGCB04</t>
  </si>
  <si>
    <t>PAJU01</t>
  </si>
  <si>
    <t>PAJU02</t>
  </si>
  <si>
    <t>PAJU03</t>
  </si>
  <si>
    <t>VERSION 3.0</t>
  </si>
  <si>
    <t>FECHA DE ACTUALIZACIÓN:  24 DE JUNIO DE 2010</t>
  </si>
  <si>
    <t>PSEI01</t>
  </si>
  <si>
    <t>PSEI02</t>
  </si>
  <si>
    <t>PSEI03</t>
  </si>
  <si>
    <t>PGSS04</t>
  </si>
  <si>
    <t>PGDO01</t>
  </si>
  <si>
    <t>EFICIENCIA EN EL TRÁMITE ADMINISTRATIVO A ACREEDORES DE CUOTAS PARTES</t>
  </si>
  <si>
    <t>q</t>
  </si>
  <si>
    <t>SEGUIMIENTO DEL INDICADOR</t>
  </si>
  <si>
    <t>AUDITOR</t>
  </si>
  <si>
    <t>ATENCION AL CIUDADANO</t>
  </si>
  <si>
    <t>EFECTUAR SEGUIMIENTO A PLANES INSTITUCIONALES</t>
  </si>
  <si>
    <t>ANUAL</t>
  </si>
  <si>
    <t>ADMINISTRAR EL SISTEMA DE MEDICIÓN DEL DESEMPEÑO A TRAVES DE INDICADORES</t>
  </si>
  <si>
    <t>PMYM03</t>
  </si>
  <si>
    <t>PMYM04</t>
  </si>
  <si>
    <t>EFECTUAR SEGUIMIENTO A LAS ACCIONES PREVENTIVAS Y CORRECTIVAS</t>
  </si>
  <si>
    <t>ASESORAR EN LA DOCUMENTACIÓN DE LAS ACCIONES PREVENTIVAS Y CORRECTIVAS</t>
  </si>
  <si>
    <t xml:space="preserve">(No DE SEGUIMIENTO REALIZADOS A LAS ACCIONES PREVENTIVAS Y CORRECTIVAS / No DE SEGUIMIENTO A REALIZAR)*100  </t>
  </si>
  <si>
    <t>(No DE INFORMES EJECUTIVO PARA LA REVISIÓN POR LA DIRECCIÓN REALIZADOS OPORTUNAMENTE / No DE INFORMES EJECUTIVO PARA LA REVISIÓN POR LA DIRECCIÓN A REALIZAR)*100</t>
  </si>
  <si>
    <t>MANTENIMIENTO PREVENTIVO DE EQUIPOS</t>
  </si>
  <si>
    <t>(No DE SOLICITUDES DE ASESORIAS Y SOPORTE TÉCNICO ATENDIDAS / No DE SOLICITUDES RECIBIDAS)*100</t>
  </si>
  <si>
    <t>PGTS02</t>
  </si>
  <si>
    <t>&lt;50%</t>
  </si>
  <si>
    <t>&gt;=50% y  ; &lt;70</t>
  </si>
  <si>
    <t>&gt;=70%  y &lt;95%</t>
  </si>
  <si>
    <t>&gt;=95% y &lt;=100%</t>
  </si>
  <si>
    <t>ELABORACIÓN DEL PROGRAMA DE MANTENIMIENTO PREVENTIVO</t>
  </si>
  <si>
    <t>PROMOVER, FOMENTAR Y FORTALECER LOS MECANISMOS DE PARTICIPACIÓN CIUDADANA</t>
  </si>
  <si>
    <t>CONTROLAR LAS QUEJAS, RECLAMOS, SUGERENCIAS Y/O FELICITACIONES A NIVEL NACIONAL</t>
  </si>
  <si>
    <t>MEDIR  LA SATISFACCIÓN DE LOS USUARIOS CON RESPECTO A LOS SERVICIOS PRESTADOS POR EL FPS-FCN.</t>
  </si>
  <si>
    <t>(No DE INFORMES DE PETICIÓN QUEJAS Y RECLAMOS PRESENTADOS OPORTUNAMENTE /  No DE INFORMES DE PETICIÓN QUEJAS Y RECLAMOS A PRESENTAR)*100</t>
  </si>
  <si>
    <t xml:space="preserve">(No DE JORNADAS PEDAGÓGICAS REALIZADAS / No DE JORNADAS PEDAGÓGICAS A REALIZAR)*100 </t>
  </si>
  <si>
    <t>INFORMAR Y ORIENTAR AL CIUDADANO</t>
  </si>
  <si>
    <t>MODIFICACION Y ACTUALIZACION DE TABLAS DE RETENCIÓN DOCUMENTAL</t>
  </si>
  <si>
    <t>PGDO05</t>
  </si>
  <si>
    <t>COTEJAR Y AUTENTICAR DOCUMENTOS</t>
  </si>
  <si>
    <t>ADMINISTRACION DEL ARCHIVO CENTRAL</t>
  </si>
  <si>
    <t>RECEPCIÓN Y REMISIÓN DE CORRESPONDENCIA  ENVIADA EXTERNA</t>
  </si>
  <si>
    <t>PGSA01</t>
  </si>
  <si>
    <t>PGSA02</t>
  </si>
  <si>
    <t>CUMPLIMIENTO PROGRAMA DE MANTENIMIENTO</t>
  </si>
  <si>
    <t>PGSA03</t>
  </si>
  <si>
    <t>EMISION DE CONCEPTOS JURIDICOS Y CONTESTACIÓN A DERECHOS DE PETICIÓN</t>
  </si>
  <si>
    <t>REPRESENTACIÓN JUDICIAL DE LA ENTIDAD</t>
  </si>
  <si>
    <t>(No DE PRODUCTOS DE EMISIÓN DE CONCEPTOS JURIDICOS Y CONTESTACIÓN A DERECHOS DE PETICIÓN REALIZADOS / No DE PRODUCTOS DE EMISIÓN DE CONCEPTOS JURIDICOS Y CONTESTACIÓN A DERECHOS DE PETICIÓN REQUERIDOS)*100</t>
  </si>
  <si>
    <t>(No DE CONTRATOS DE PRESTACIÓN DE SERVICIOS PROFESIONALES INGRESADOS AL SIGEP / No DE CONTRATOS DE PRESTACIÓN DE SERVICIOS PROFESIONALES CELEBRADOS)*100</t>
  </si>
  <si>
    <t>LEGALIZACIÓN DE CONTRATO</t>
  </si>
  <si>
    <t>(No DE INFORMES DEL COMITÉ DE DEFENSA JUDICIAL Y CONCILIACIÓN PRESENTADOS OPORTUNAMENTE / No DE INFORMES DEL COMITÉ DE DEFENSA JUDICIAL Y CONCILIACIÓN A PRESENTAR)*100</t>
  </si>
  <si>
    <t>PROGRAMAS ANUALES DE AUDITORIAS EJECUTADOS (EVALUACIÓN INDEPENDIENTE)</t>
  </si>
  <si>
    <t>PROGRAMAS ANUALES DE AUDITORIAS COORDINADAS (CALIDAD)</t>
  </si>
  <si>
    <t>(No INFORMES DE AUDITORIA REALIZADAS OPORTUNAMENTE / No INFORMES DE AUDITORIA A REALIZAR)*100</t>
  </si>
  <si>
    <t>SEGUIMIENTO A INDICADORES Y PLANES INSTITUCIONALES EFECTUADOS</t>
  </si>
  <si>
    <t xml:space="preserve">CUMPLIMIENTO AL CRONOGRAMA PARA LA LIQUIDACION DE NOMINAS </t>
  </si>
  <si>
    <t>CRONOGRAMAS PARA LA LIQUIDACION DE NOMINAS ELABORADO</t>
  </si>
  <si>
    <t>REGISTRAR EN EL APLICATIVO SIIF NACION LA DESGREGACION PRESUPUESTAL</t>
  </si>
  <si>
    <t>GESTION DE RECURSOS FINANCIEROS (PRESUPUESTO)</t>
  </si>
  <si>
    <t>(No DE ACUERDOS REGISTRADOS EN EL SIIF / No DE ACUERDO APROBADOS)*100</t>
  </si>
  <si>
    <t xml:space="preserve">ADMINISTRACION DEL RECAUDO </t>
  </si>
  <si>
    <t>GESTION DE RECURSOS FINANCIEROS (TESORERIA)</t>
  </si>
  <si>
    <t>(No DE PILAS RECIBIDAS / No DE RECAUDO RECIBIDOS SEGÚN LO FINANCIERO)*100</t>
  </si>
  <si>
    <t xml:space="preserve">COBRO PERSUASIVO A MOROSOS </t>
  </si>
  <si>
    <t>REALIZAR COBROS Y RECOBROS A DEUDORES</t>
  </si>
  <si>
    <t>REMISIÓN DE EXPEDIENTES A LA OFICINA ASESORA JURIDICA</t>
  </si>
  <si>
    <t>GESTION DE RECURSOS FINANCIEROS (CONTABILIDAD)</t>
  </si>
  <si>
    <t>PGRF03</t>
  </si>
  <si>
    <t>ADMINSITRACIÓN  DE LOS SERVICIOS DE SALUD</t>
  </si>
  <si>
    <t>(No DE INFORMES DE AUDITORIAS MEDICAS REALIZADAS / No DE INFORMES AUDITORIAS MEDICAS A REALIZAR)*100</t>
  </si>
  <si>
    <t>PGSS03</t>
  </si>
  <si>
    <t>CONCILIACIONES ENTRE PROCESOS</t>
  </si>
  <si>
    <t>PGBT01</t>
  </si>
  <si>
    <t>(No DE SEGUIMIENTOS REALIZADOS A LAS MATRICES DE LOS INDICADORES DE GESTION OPORTUNAMENTE / No DE SEGUIMIENTOS A REALIZAR)*100</t>
  </si>
  <si>
    <t>PGTS01</t>
  </si>
  <si>
    <t xml:space="preserve">% META (RESULTADO / META) </t>
  </si>
  <si>
    <t>PGBT02</t>
  </si>
  <si>
    <t>PGBT03</t>
  </si>
  <si>
    <t>PGBT04</t>
  </si>
  <si>
    <t>PGTH01</t>
  </si>
  <si>
    <t>PGTH02</t>
  </si>
  <si>
    <t>PGTH03</t>
  </si>
  <si>
    <t>PGTH04</t>
  </si>
  <si>
    <t>PGTH05</t>
  </si>
  <si>
    <t>PGTH06</t>
  </si>
  <si>
    <t>(No DE AUDITORÍAS MÉDICAS REALIZADAS / No DE AUDITORÍAS MÉDICAS PROGRAMADAS)*100</t>
  </si>
  <si>
    <t>(No DE INFORMES DE MEDICIÓN DE LA SATISFACCIÓN AL CIUDADANO PRESENTADOS OPORTUNAMENTE / No DE INFORMES DE MEDICIÓN DE LA SATISFACCIÓN AL CIUDADANO A PRESENTAR)*100</t>
  </si>
  <si>
    <t>(No DE PLANILLAS TRAMITADAS / No DE  PLANILLAS RECIBIDAS DURANTE EL PERIODO)*100</t>
  </si>
  <si>
    <t>(No DE NOVEDADES DE AFILIACIÓN APLICADAS EN TÉRMINOS DE OPORTUNIDAD / No DE NOVEDADES RECIBIDAS)*100</t>
  </si>
  <si>
    <t>(No DE BIENES MUEBLES VERIFICADOS / No TOTAL DE BIENES MUEBLES REGISTRADO EN EL SISTEMA DE INVENTARIO)*100</t>
  </si>
  <si>
    <t>(No DE CONCILIACIONES ENTRE PROCESOS EFECTUADAS / No DE CONCILIACIONES ENTRE PROCESOS PROGRAMADAS)*100</t>
  </si>
  <si>
    <t>(No DE REQUERIMIENTOS EXPEDIDOS / No TOTAL DE DEUDORES MOROSOS Y/O APORTANTES REGISTRADOS)*100</t>
  </si>
  <si>
    <t>(No DE EXPEDIENTES REMITIDOS A LA OFICINA ASESORA JURIDICA / No DE EXPEDIENTES EJECUTORIADOS Y CON LIQUIDACIÓN DE DEUDA)*100</t>
  </si>
  <si>
    <t>(No DE SOLICITUDES ATENDIDAS EN TÉRMINOS DE OPORTUNIDAD / No DE SOLICITUDES RECIBIDAS  POR CONCEPTO DE CUOTAS PARTES)*100</t>
  </si>
  <si>
    <t>CONSOLIDACIÓN DEL INFORME EJECUTIVO PARA LA REVISIÓN POR  LA DIRECCIÓN</t>
  </si>
  <si>
    <t>(No. DE PLANES INSTITUCIONALES VERIFICADOS / No. DE PLANES INSTITUCIONALES A VERIFICAR)*100</t>
  </si>
  <si>
    <t xml:space="preserve"> PRESTACIONES ECONÓMICAS TRAMITADAS</t>
  </si>
  <si>
    <t>ASESORAR A LOS PROCESOS EN LA FORMULACIÓN DE LOS PLANES INSTITUCIONALES</t>
  </si>
  <si>
    <t>PDES01</t>
  </si>
  <si>
    <t>(No DE PLANES ASESORADOS Y FORMULADOS OPORTUNAMENTE  DURANTE EL PERIODO / No DE PLANES ASESORAR Y FORMULAR DURANTE EL PERIODO)*100</t>
  </si>
  <si>
    <t>(No DE SEGUIMIENTOS REALIZADOS OPORUNAMENTE A LOS PLANES INSTITUCIONALES / No DE SEGUIMIENTOS A REALIZAR A LOS PLANES INSTITUCIONALES)*100</t>
  </si>
  <si>
    <t>PAAC01</t>
  </si>
  <si>
    <t>PAAC02</t>
  </si>
  <si>
    <t>PAAC03</t>
  </si>
  <si>
    <t>PAAC04</t>
  </si>
  <si>
    <t>(No DE INFORMES DE DESEMPEÑO LABORAL PRESENTADOS / No DE INFORMES DE DESEMPEÑO LABORAL A PRESENTAR)*100</t>
  </si>
  <si>
    <t xml:space="preserve">REGISTRO DE PLANILLAS  INTEGRADAS DE LIQUIDACIÓN DE APORTES -  PILA  </t>
  </si>
  <si>
    <t>(No DE  VALORACIONES MÉDICO - LABORALES REALIZADAS / No DE VALORACIONES  MÉDICO - LABORALES SOLICITADAS)*100</t>
  </si>
  <si>
    <t>(No DE SOLICITUDES  ATENDIDAS EN EL SEMESTRE ANTERIOR / No DE SOLICITUDES RADICADAS Y RECIBIDAS EN EL SEMESTRE ANTERIOR)*100</t>
  </si>
  <si>
    <t>ADQUISICIÓN Y SUMINISTRO  DE BIENES Y SERVICIOS</t>
  </si>
  <si>
    <t>(No. DE PRODUCTOS DE ADQUISICION Y SUMINISTRO DE BIENES Y SERVICIOS REALIZADOS / No DE PRODUCTOS ADQUISICION Y SUMINISTRO  DE BIENES Y SERVICIOS A REALIZAR)* 100</t>
  </si>
  <si>
    <t>MANTENIMIENTO DE LOS BIENES</t>
  </si>
  <si>
    <t>ADMINISTRACIÓN Y CONTROL DE INVENTARIOS</t>
  </si>
  <si>
    <t>(No. DE NO CONFORMIDADES DOCUMENTADAS / No. DE NO CONFORMIDADES SOLICITADAS A DOCUMENTAR)*100</t>
  </si>
  <si>
    <t>(No. DE COBROS Y/O RECOBROS EXPEDIDOS / No. TOTAL DE DEUDORES REGISTRADOS)*100</t>
  </si>
  <si>
    <t>NUMERACIÓN, COMUNICACIÓN, PUBLICACIÓN Y/O NOTIFICACIÓN DE ACTOS ADMINISTRATIVOS.</t>
  </si>
  <si>
    <t>(No. DE TABLAS DE RETENCIÓN DOCUMENTAL ACTUALIZADAS O MODIFICADAS / No. DE SOLICITUD DE MODIFICACIONES Y/O ACTUALIZACIONES APROBADAS POR EL COMITÉ)*100</t>
  </si>
  <si>
    <t>(No. DE ACTOS ADMINISTRATIVOS NUMERADOS, PUBLICADOS, COMUNICADOS Y/O NOTIFICADOS / No. DE ACTOS ADMINISTRATIVOS A NUMERAR, PUBLICAR, COMUNICAR Y/O NOTIFICAR)*100</t>
  </si>
  <si>
    <t>(No. DE DOCUMENTOS AUTENTICADOS OPORTUNAMENTE / No. DE DOCUMENTOS AUTENTICAR)*100</t>
  </si>
  <si>
    <t>(No. DE PRODUCTOS DE LA ADMINISTRACIÓN DEL ARCHIVO CENTRAL REALIZADOS / No. DE PRODUCTOS A REALIZAR EN LA ADMINISTRACIÓN DEL ARCHIVO CENTRAL)* 100</t>
  </si>
  <si>
    <t>(No. DE DOCUMENTOS ENVIADOS POR DISTINTOS MEDIOS / No. DE DOCUMENTOS A ENVIAR POR DISTINTOS MEDIOS)*100</t>
  </si>
  <si>
    <t>COBERTURA DEL PLAN INSTITUCIONAL DE CAPACITACIÓN</t>
  </si>
  <si>
    <t>(No. DE FUNCIONARIOS CAPACITADOS / No. DE FUNCIONARIOS DE LA ENTIDAD)</t>
  </si>
  <si>
    <t>CUMPLIMIENTO DE LOS PROYECTOS DE APRENDIZAJE EN QUIPO "PAES" DEL PLAN INSTITUCIONAL DE CAPACITACIÓN</t>
  </si>
  <si>
    <t>(No. PROYECTOS DE APRENDIZAJE EN EQUIPO CON NIVEL DE CUMPLIMIENTO SATISFACTORIO/ No. DE PROYECTOS DE APRENDIZAJE EN EQUIPO FORMULADO)</t>
  </si>
  <si>
    <t xml:space="preserve">EFICIENCIA </t>
  </si>
  <si>
    <t>INDUCCIÓN  GENERAL DE PERSONAL</t>
  </si>
  <si>
    <t>(No. DE INDUCCIONES GENERALES CON EVALUACION SATISFACTORIA/ No. DE INDUCCIONES GENERALES DESARROLLADAS)</t>
  </si>
  <si>
    <t>INDUCCIÓN ESPECIFICA DE PERSONAL</t>
  </si>
  <si>
    <t>(No. DE INDUCCIONES ESPECIFICAS CON EVALUACION SATISFACTORIAS / No. DE INDUCCIONES ESPECIFICAS DESARROLLADAS)</t>
  </si>
  <si>
    <t>NOVEDADES DE PERSONAL TRAMITADAS EN  TÉRMINOS</t>
  </si>
  <si>
    <t>(No. TOTAL DE NOVEDADES DE PERSONAL  TRAMITADAS EN TERMINOS / No. DE SOLICITUDES DE NOVEDADES REQUERIDAS EN EL PERIODO)</t>
  </si>
  <si>
    <t>LIQUIDACION DE NOMINA</t>
  </si>
  <si>
    <t>(No.TOTAL DE NOMINAS LIQUIDADAS EN LAS FECHAS ESTABLECIDAS / No TOTL DE NOMINAS REQUERIDAS)</t>
  </si>
  <si>
    <t>TRIMESTRAL</t>
  </si>
  <si>
    <t>En el semestre evaluado no se tenian planes por asesorar y formular.</t>
  </si>
  <si>
    <t>N/A</t>
  </si>
  <si>
    <t>Se realizó el seguimiento a los siguientes planes institucionales:                                                                                                                                                                                                                                                                                                                                                                                                          1. Plan de fortalecimiento del Sistema Integral de Gestión (MECI - CALIDAD), bimestre (May - Jun,Jul - Ago, Sep - Oct) publicado en la página de intranet de la entidad.                                          2. Plan de Eficiencia Administrativa seguimiento 2014, publicado en la Intranet de la Entidad.      
3. Plan de Accion II semestre 2014, 4. Plan de Manejo de Riesgos IV trimestre 2014, 5. Plan de Mejoramiento Institucional.</t>
  </si>
  <si>
    <t xml:space="preserve">Presentar seis  informes  relacionando la oportunidad y el No. de tramites generados con relación a:  afiliaciones al servicio de salud, expedición de carnés de afiliación al servicio de salud, renovaciones, reintegros, cambio de tipo de afiliación de los usuarios, retiros por fallecimiento, entrega  de certificados de afiliación y  seis  informes relacionando la oportunidad y el No. de tramites generados con relación a: expedición desprendibles de pago de los pensionados de San Juan de Dios,  expedición de carnés de pensionados de Ferrocarriles Nacionales, entrega de los listados de deducciones  a las cooperativas y sociedades de pensionados, solicitud y entrega de certificados de pensión,generar boletines de pago de pensionados de Ferrocarriles, San Juan de Dios esto se puede evidenciar en  la unidad documental 220-5309 informe de desempeño laboral ac 2014. se presentaron solo 12 informes porque solo existe dos funcionarios atendiendo </t>
  </si>
  <si>
    <t xml:space="preserve">EL proceso de atención al ciudadano realizó una socializacion de mecanismo de paticipacion ciudadana por medio de unos folletos  atraves de vde una tertulia que se realizó el dia 26/06/2014 de esta reunion se obtuvo al acta # 28- 29 y ademas  anuncio un anuncio en pag web donde se encontraba la guia de participacion ciudadana </t>
  </si>
  <si>
    <t>El informe general peticiones, quejas, reclamos, sugerencias y denuncias del II trimestre 17/07/2014 # de memorando 20142200056123 y el III Trimestre 20/10/2014 # de memorando 20142200085783 esto se puede evidenciar en la unidad documental 220-7903 informe consoli ren diretor general 2014.</t>
  </si>
  <si>
    <t>El informe de medicion de la satisfaccion al ciudadano y percepción de satisfaccion al usuario pos-tramite II trimestre 21/07/2014 # de memorando 20142200056343 y el III Trimestre 22/10/2014 # de memorando 2014220086073 esto se puede evidenciar en la unidad documental 220-7903.</t>
  </si>
  <si>
    <t>Durante el II semestre se realizaron 18 informes de auditoria de 18 que se debían realizar para un cumplimiento del 100%</t>
  </si>
  <si>
    <t>Durante el II semestre se realizaron 918 visitas de auditoria de 923 programadas para un cumplimiento del 99,06%. Adicionalmente se realizaron 81 visitas de auditoria por necesidades del servicio.</t>
  </si>
  <si>
    <t>Durante el segundo semestre de 2014, se recibieron 6493, planillas integradas de liquidacion de aportes las cuales fueron tramitadas en su totalidad, se evidencia el cumplimiento de esta actividad en la base de datos de aportantes.</t>
  </si>
  <si>
    <t xml:space="preserve">Durante el segundo semestre de 2014, se recibieron 4568 novedades, fueron tramitadas 4553 se presentaron 15 inconsistencias que fueron reportadas a las divisiones correspondientes. </t>
  </si>
  <si>
    <t>Durante el II semestre de 2014 se realizaron 32 valoraciones medico laborales oportunas de 32 solicitadas para un cumplimiento del 100%</t>
  </si>
  <si>
    <t>La cobertura del Plan Institucional de Capacitaciòn fue del 100%; por cuanto los sesenta y ocho (68) funcionarios de planta a nivel nacional,  recibieron capacitaciòn durante el año 2014.
2107101 - PROGRAMAS DE CAPACITACION, FORMACION Y BIENESTAR SOCIAL</t>
  </si>
  <si>
    <t>No aplica para el periodo a reportar por cuanto durante el año 2014, a pesar de haberse adelantado la convocatoria, no se inscribieron equipos para adelantar los proyectos de aprendizaje.
2107101 - PROGRAMAS DE CAPACITACION, FORMACION Y BIENESTAR SOCIAL</t>
  </si>
  <si>
    <t xml:space="preserve">Se aplicó la encuesta de evaluación a la inducción general realizada a los  13 funcionarios y trabajadores que ingresaron a la entidad como nuevos durante el 1er semestre de 2014, observando que el  92% de los mismo, es decir 12  evaluaron como bueno o excelente el contenido o desarrollo de la inducción general y el ambiente físico y material de apoyo, ubicando el indicar en rango aceptable.
Evidencia serie documental -20107101 Evaluación a la inducción General -2014 
</t>
  </si>
  <si>
    <t xml:space="preserve">
Durante el segundo semestre del año 2014 se obtuvo un total de 5 Evaluaciones Especificas Satisfactorias sobre un total de 7 Evaluaciones realizadas
</t>
  </si>
  <si>
    <t>Durante el  segundo semestre de 2014 fueron requeridas, liquidadas y suministradas para su pago 13 nómina de personal.
EVIDENCIAS SERIE: 2106301 NOMINAS</t>
  </si>
  <si>
    <t>Durante el II semestre de 2014, se registraron 3 acuerdos en el SIIF, frente a 3 acuerdos aprobados.  La evidencia se encuentra en el expediente No. 400 78 03.</t>
  </si>
  <si>
    <t>1). En el segundo semestre de 2014 con corte al 30 de noviembre fueron recibidos 4712 recaudos de los cuales el operador de información SOI reportó en su totalidad las planillas de autoliquidación  al consorcio SAYP, generando una efectiva identificación del recaudo acordes a lo establecido en el Decreto 4023 de 2011</t>
  </si>
  <si>
    <t>En el segundo semestre del 2014  se realizaron   las 74 conciliaciones entre procesos   y 156 conciliaciones bancarias de un total de 230 de conciliaciones programada   la evidencia se encuentra   GCO4201901</t>
  </si>
  <si>
    <t>Durante el II semestre de 2014,  se expidieron 20 requerimientos (6 de FPS y 14 de Prosocial), frente a un total de 20 deudores morosos. La evidencia se encuentra en hoja de trabajo denominada ""Solicitudes y requerimientos", que contiene los radicados respectivos.</t>
  </si>
  <si>
    <t xml:space="preserve">Durante el II semestre de 2014,  se expidieron 864 cobros y recobros (Por cuotas partes FPS y Prosocial: 496; morosos del SGSSS: 367 y; recobro: 1.), frente a un total de  883 deudores registrados. La evidencia se encuentra en los expedientes virtuales del proceso en el aplicativo ORFEO, TRD, serie 201440502601; radicados masivos radicados masivos Nos. (20144050149251-20144050149871), (20144050158241-20144050158841), (20144050194761-20144050195721), (20144050202701-20144050203001), (20144050203541-20144050204001), (20144050204071-20144050204181) y (20144050219441-2014405019991) y;  radicado No. 20144050159331.  </t>
  </si>
  <si>
    <t>No aplica. Durante el II semestre de 2014, no resultaron deudores para cobro coactivo, por tal razón no se remitieron expedientes a la Oficina Asesora Jurídica. La evidencia se encuentra en hoja de trabajo denominada "Cobro Persuasivo".</t>
  </si>
  <si>
    <t>Durante el II semestre de 2014, se sustentaron o interpusieron 97 requerimientos a sustentar o recursos a interponer, frente a un total de 97 requerimientos radicados por las entidades concurrentes por concepto de cuotas partes.  La evidencia se encuentra en hoja de trabajo denominada "Solicitudes y requerimientos", que contiene los radicados respectivos.</t>
  </si>
  <si>
    <t>De acuerdo a los lineamientos de la circular 04 del 03 julio de 2014 Agencia Nacional de Defensa Jurídica del Estado, la Oficina Asesora Jurídica presento mediante correo electrónico de fecha 21 de agosto de 2014 el informe correspondiente al I Semestre 2014 a la Agencia nacional de Defensa Jurídica del Estadoo</t>
  </si>
  <si>
    <t>En II semestre de 2014 se presento, 1 Concepto Jurídico,  9 Derechos De Petición en los cuales fueron contestados en términos de oportunidad como se evidencia en la base de datos de la funcionaria Yudy  Briseño  denominada Plan de Acción.</t>
  </si>
  <si>
    <t>Durante el segundo semestre 2014 se  suscribió el contrato prestacion de servicios profesionales  068-2014  con Carlos Alberto Carrillo Bravo la cual se ingreso en el link del SIGEP satisfactoriamente como se  evidencia en la carpeta 130-21-01  REPORTES SIGEP.</t>
  </si>
  <si>
    <t>Durante el segunto semestre no hubo actualización de las tablas de retención puesto que el comité no ha aprobado ninguna solicitud.</t>
  </si>
  <si>
    <t>DURANTE E L SEGUNDO PERIODO  ENTRE LOS MESES DE ABRIL A SEPTIEMBRE SE NUMERARON 1700 ACTOS ADMINISTRATIVOS PROFERIDOS POR LAS DIFERENTES PROCESOS, LOS CUALES SE PUEDEN EVIDENCIAR EN LA BASE DE DATOS QUE SE LLEVA EN LA SECRETARIA GENERAL SEGÚN FORMATO APGDOSGEF002 VERSION II</t>
  </si>
  <si>
    <t>DURANTE EL SEGUNDO PERIODO ENTRE LOS MESES DE JULIO A DICIEMBRE DE 2014 SE AUTENTICARON 4324 DOCUMENTOS SOLICITADOS POR LOS DIFERENTES PROCESOS DE LA ENTIDAD, SOLICITUDES QUE SE PUEDEN EVIDENCIAR EN LA CARPETA SD-20010-01 QUE REPOSA EN LA SECRETARIA GENERAL</t>
  </si>
  <si>
    <t>En el segundo semestre fueron entregados en calidad de prestamo 907 unidades documentales del archivo central, evidencia encontrada en el aplicativo DOC.PLUS en el módulo movimientos.  Fueron recibidas de acuerdo con el cronograma de transfencia documental 14 transferencias primarias ; EL inventario documental es alimentado por medio del aplicativo DOC.PLUS por cada uno de los responsables del archivo de gestión de cada proceso.</t>
  </si>
  <si>
    <t>Durante el segundo semestre fuenron enviados 15040 documentos por los distintos medios distribuidos asi: Correo Certificado: 7075, Orfeo Digitalizado: 78, Entrega personal: 4436, Servientrega: 1097, Correo Eletrónico: 100, Corra: 771, Mensajero : 1477 y Fax: 1</t>
  </si>
  <si>
    <t>duarante el segundo semestre de 2014 se realizaron 238 solicitudes de soporte tecnico de las cuales 238 fueron atendidas en termino de oportunidad, evidencia que se encuentra en la carpeta  120,62,01 control de servicios informaticos</t>
  </si>
  <si>
    <t>Durante el segundo semestre de 2014 fueron realizados un total de 20 informes de auditorias de Evaluación Independiente a los diferentes procesos del FPS (del No. 31 al No. 50). evidencias en la AZ INFORMES DE GESTION con TRD 110-5309 en el archivo de gestión del proceso.</t>
  </si>
  <si>
    <t>Durante el segundo semestre de 2014 fueron realizados un total de 14 informes de auditorias de Calidad a los diferentes procesos del FPS (del No. 15 al No. 28). Esto se puede evidenciar AZ AUDITORIAS INTERNAS (MECI - CALIDAD) con TRD 110-0403 en el archivo de gestión del proceso.</t>
  </si>
  <si>
    <t xml:space="preserve">Durante el segundo semestre del 2014 el grupo de trabajo de control interno realizo la verificación y evaluación de los siguientes planes institucionales: 
1. PLAN DE MEJORAMIENTO INSTITUCIONAL: del II trimestre del año 2014 enviado mediante correo electrónico (linam@fondo) el día 16 de Julio del 2014, III trimestre del año del 2014 enviado mediante correo electrónico (linam@fondo) el día 23 de Octubre del 2014.
2. PLAN MANEJO DE RIESGOS: II trimestre enviado mediante correo electrónico (linam@fondo) el día 16 de Julio del 2014, III trimestre enviado mediante correo electrónico (linam@fondo) el día 21 de Octubre del 2014. 
 3. INDICADORES DE GESTION: I semestre  presentado mediante MEMORANDO GCI - 20141100060273 del 31 de Julio del 2014.
4. PLAN DE FORTALECIMIENTO DEL SIG: III bimestre presentado mediante correo electrónico (linam@fondo) el día 28 de Julio del 2014, IV bimestre mediante correo electrónico (linam@fondo) el día 30 de Septiembre del 2014 , V bimestre se envió mediante correo electrónico (linam@fondo) el día 26 de Noviembre del 2014.
5. PLAN DE ACCION: I semestre del año 2014 mediante correo electrónico (linam@fondo) el día  31 de Julio del 2014.
6. PLAN ANTICORRUPCION: no se realizaron los seguimientos programados toda vez que la entidad no estableció la formulación del plan para 2014. 
Adicionalmente se realizaron dos seguimientos al PLAN ESTRATEGICO SECTORIAL  II trimestre mediante correo electrónico (linam@fondo) el día 28 de Julio del 2014, IV trimestre mediante correo electrónico (linam@fondo) el día  14 de Octubre del 2014. Evidencia encontrada en AZ SEGUIMIENTO A PLANES INSTITUCIONALES con TRD 110-9301 en el archivo de gestión del proceso.
</t>
  </si>
  <si>
    <t xml:space="preserve">Durante el segundo semestre del 2014 se detctaron un total de 114 no conformidades las cuales 68  correponden a no conformidades potenciales y 46  no conformidades reales, de las no conformidades potenciales 20 fueron detectadas mediante auditoria de control interno y 48 mediante auditoria de calidad, de las reales 40 fueron detectadas mediante auditorias de control interno y 6 fueron detectadas mediante auditoria de calidad las cuales se encuentran documentadas en su totalidad. Esta informacion se puede evidenciar los Planes de Mejoramiento y Plan de Manejo de RIesgos. con respecto a las no conformidades potenciales 3 se encuentran pendientes por documentar las cuales pertenecen a los proceso de Gestion Recursos Financieros 2 y Gestion Tics 1. </t>
  </si>
  <si>
    <t>Para el II Semestre de la vigencia 2014 se realizo seguimiento a la matriz de Indicadores Estrategicos y Indicadores por Proceso el dia 13/01/2014 realizando estos dentro de los terminos de oportunidad, esta informacion se puede evidenciar en las matrices enviadas mediante correo electronico al proceso de Seguimiento y Evaluacion Independiente.</t>
  </si>
  <si>
    <t>El dia 09/12/2014 se realizo la revision por la direccion correspondiente al primer semestre de la vigencia 2014, revisando el desempeño del sistema integral de gestion informacion que se puede cotejar en el acta No 019 publicada en la intranet.</t>
  </si>
  <si>
    <t xml:space="preserve">Durante el  segundo semestre de 2014 fueron tramitadas en término  206 novedades de  vacaciones, bonificación por servicios prestados, libranzas, reliquidación de vacaciones, horas extras, entre otras, para un cumplimiento del 100%.
EVIDENCIAS SERIE: 2104903 HISTORIA LABORALES DE PERSONAL Y 2106301 NOMINAS
</t>
  </si>
  <si>
    <t>(No. de bienes inmuebles legalizados / No. de bienes inmuebles tranferidos por Invias-  Ferrovias y Mintransporte).* 100</t>
  </si>
  <si>
    <t>Porcentual</t>
  </si>
  <si>
    <t>(Nro de bienes inmuebles ofertados/ Nro. de bienes inmuebles programados para comercializar)*100.</t>
  </si>
  <si>
    <t>100%</t>
  </si>
  <si>
    <t>Porcentaje de saneamiento de Bienes Inmuebles intransferibles.</t>
  </si>
  <si>
    <t>(No. de bienes muebles ofertados/ No. de bienes muebles programados apara comercializar)*100.</t>
  </si>
  <si>
    <t>En el segundo semestre de 2014, se suscribió contrato 050de 2014  suscrito con Lonjacun  y El Fondo el cual está en desarrollo para legalizar bienes,   se puede evidenciar en la página Colombia Compra eficiente https://www.contratos.gov.co de la entidad</t>
  </si>
  <si>
    <t>Gestion Servicios Asdministrativos gestiono la venta de bienes inmuebles como tambien realizo las gestinoes necesarias para la escogencia de un intermediario para la venta de los ibnmuebles. se puede evidenciar en la página Colombia Compra eficiente https://www.contratos.gov.co de la entidad</t>
  </si>
  <si>
    <t>En el segundo semestre de 2013  se llevó  a cabo la contratación No. 054 de 2013 para el  saneamiento de los bienes inmuebles con la firma LOGACUN la cual nos suministró  listados catastrales de predios que figuran a nombre de Ferrocarriles Nación de Colombia, falta realizar LA verificación contra INVIAS y Ministerio de Transporte de forma que se agote todas las vias y determinar si los bienes pueden ser dados de baja. Evidencia que se puede observar en  informe entregado por la firma LONGACUN.</t>
  </si>
  <si>
    <t xml:space="preserve">Durante el segundo semestre de 2014 se comercializaron 2.408 ítems -  bienes muebles con el Contrato 040 de 2014 lotes 19 y 20 corresponden a 2.145 ítems  ver boletín diario almacén (Octubre 2014) Octubre  29 de 2014, contrato 049 de 2014 se vendieron 2 locomotoras octubre 29 de 2014, contrato 038 de 2014 se vendieron lotes Nos. 4,17 y 23 que corresponden a 261 ítems octubre 29 de 2014. </t>
  </si>
  <si>
    <t xml:space="preserve">En el segundo semestre de 2014 se realizaron 121 ingresos al almacén desde 5128 hasta 5253,  los cuales corresponden  a las compras de caja, que reposan  en lo carpetas  de Boletines Diario de Almacén de los meses  de julio a diciembre de  2014  identificadas   con TRD  número 230.11.01  y SAFIX
</t>
  </si>
  <si>
    <t xml:space="preserve">En el segundo semestre de 2014 se realizaron 197 mantenimientos de bienes muebles e inmuebles de las oficinas del Fondo  según solicitudes de mantenimiento y Formato APGSADADFO10 Formato de Control de Mantenimientos de Bienes Muebles e Inmuebles evidencia que se puede ver en la carpeta 230.64.01 solicitudes de mantenimiento muebles 2014. 
Se realizaron mantenimiento de filtro, cambio de aceite, revisión de frenos sincronización, balanceo, alineación, revisión suspensión , dirección de los siguientes vehículos según formato APGSAGADFO06 Formato de Mantenimiento Correctivo y Preventivo de Vehículos:
Placa ODT 006 doce (12) mantenimientos ver carpeta  230.70.01 póliza del vehículo  folios 62 y 86
Placa ODT 069 Y 069 no se han realizado mantenimiento porque son modelo 2014
Placa OCJ 916 veintiún mantenimiento (21) ver carpeta  230.70.01 póliza del vehículo  folios 84, 85 93 y 94
</t>
  </si>
  <si>
    <t xml:space="preserve">Mediante contrato 016 del 2014 para mantenimiento preventivo y correctivo se efectuaron 184 mantenimientos preventivos evidencia que reposa en el correo demaf@fondo. </t>
  </si>
  <si>
    <t>Duarnte el Segundo semestre de la vigencia 2014 se realizo 2 seguimientos al Plan de Manejo de Riesgos los cuales fueron enviados a control interno para su verificacion el dia 09/10/2014 y 09/01/2015, para el Plan de mejoramiento se le realizaron 2 seguimiento los cuales fueron enviados los dias  09/10/2014 y 09/01/2015 a control interno para su respectiva verificacion.</t>
  </si>
  <si>
    <t>durante el segundo semestre se generaron en los terminos establecidos 18 nominas de pensionados correspondientes a los meses de julio, agosto, septiembre, octubre, noviembre y diciembre, correspondientes a las nominas de Ferrocarriles, San Juan de Dios y Prosocial, informacion que se encuentra evidenciada en el sistema de orfeo.</t>
  </si>
  <si>
    <t>La verificación de este indicador se da como resultado de los indicadores trimestrales del plan estrategico sectorial, reportado al Ministerio de Salud y de la protección del primer y segundo trimestre de 2014,</t>
  </si>
  <si>
    <t>INDIRA IRIARTE</t>
  </si>
  <si>
    <t>se evidencio en carpeta NOMINA DE FERROCARRILES en la Oficina de Nomina que en el segundo semestre se generaron  dentro de los terminos establecidos 18 nominas de pensionados correspondientes a las nominas de ferrocarriles, san juan de Dios y Prosocial. asi mismo se puede evidenciar en Sistema ORFEO mediante MEMORANDOS 20143110055193 del 15 de Julio del 2014, 20143110066603 del 20 de Agosto del 2014, 20143110075773 del 17 de Septiembre del 2014, 20143110085043 del 17 de Octubre del 2014, 20143110093053 del 19 de Noviembre del 2014.</t>
  </si>
  <si>
    <t>Durante el primer semstre del año 2.014, se radicaron un total aproximado de 2.274 solicitudes por diferentes conceptos relacionados con el reconocimiento de prestaciones económicas, de las cuales se tramitaron en total  2,274 solicitudes</t>
  </si>
  <si>
    <t xml:space="preserve">se evidencio en hoja de trabajo solicitudes y requerimientos de Deudores , que mediante MEMORANDOS 20144050112581  del 02 de Julio del 2014 (municipio de palmira),  20144050120901  (ALCALDIA MUNICIPAL DE PURIFICACION TOLIMA), 20144050130961 (caja Agraria), 20144050159991 y 20144050160011 ( municipio de Barranquilla, 20144050170411.( Municipio de Grirardot), 20144050187211 (Girardot),  se realizaron los requerimientos de pago  del fondo. 
para PROSOCIAL se hicieron los requerimientos mediante los MEMORANDOS  20144050189141 (Ministerio del Medio Ambiente), 20144050189111 (foncep), 20144050189121 a CAPRECOM, 20144050189101 a GOBERNACION DE CUNDINAMARCA, 20144050189151 a POLICIA NACIONAL, 20144050189091 a CAPRECOM,  20144050191801 a PATRIMONIO AUT CAJA AGRARIA EN LIQ, 20144050192361 a UNIVERSIDAD TECNOLOGICA DEL CHOCO, 20144050192371 a MUNICIPIO DE FLANDES, 20144050192331 a MUNICIPIO DE ESPINAL, 20144050192391 a HOSPITAL UNIVERSITARIO SAN JORGE, 20144050192411 a MUNICIPIO DE QUIBDO, 20144050192311 a MUNICIPIO DE ARMERO-GUAYABAL,  20144050192341 a DEPARTAMENTO DE CHOCO. por lo anterior se expidieron 20 requerimientos frente a un total de 20 de Deudores morosos. </t>
  </si>
  <si>
    <t xml:space="preserve">a la fecha de seguimiento se evidencia en hoja de trabajo COBRO PERSUASIVO que no resuktaron deudores para cbro coactivo por tal razon no se remitieron expedientes a la oficina asesoara juridica. </t>
  </si>
  <si>
    <t xml:space="preserve">se evidencio medianto hoja de trabajo RESPUESTAS A RADICADOS POR ENTIDADES  que para el segundo semestre del 2014 se sustentaron o interpusieron 97 requerimientos  frente a un total de 97 requerimientos radicados por las entidades concurrentes por concepto de cuotas parte. </t>
  </si>
  <si>
    <t xml:space="preserve">se evidencio en la base de datos de la funcionaria que en el segundo semestre fueron contestados en terminos de oportunidad 1 concepto juridico y 9 derechos de peticion.  </t>
  </si>
  <si>
    <t>se evidencio mediante correo electronico (juridica@fps.gov.co del 12 de Agosto del 2014 que fue enviado a la Agencia Nacional de Defensa Juridica del Estado el informe correspondiente al I semestre del 2014</t>
  </si>
  <si>
    <t>se evidencio en la carpeta REPORTE SIGEP 2014 con TRD - 130-2101 mediante reporte de SIGEP que durante el segundo semestre se suscribio el contrato prestacion de servicios profesionales 068 -2014 con Carlos Alberto Carrillo Bravo el dia 09/12/2014 ingresandolo al link satisfactoriamente.</t>
  </si>
  <si>
    <t xml:space="preserve">se evidencio en ORFEO en el modulo envios, Reporte de Envios que durante el segundo semestre fueron enviados 15040 documentos por los distintos medios : 
correo certificado: 7075
Orfeo digitalizado: 78
Entrega Personal: 4436
Servientrega: 1097
Correo electronico: 100
Corra: 771
Mensajero: 1477
Fax: 1 </t>
  </si>
  <si>
    <t xml:space="preserve">se evidencio en base de datos RADICACION DE RESOLUCIONES (APGDOSGEF002) que durante el segundo semestre del 2014 para el periodo de abril del 2014 a septiembre del 2014 se numeraron 1700 actos administrativos proferidos por los diferentes procesos .   </t>
  </si>
  <si>
    <t xml:space="preserve">Se pudo evideciar que durante el IV trimestre del 2014 se realizó la programación de 424  auditorías médicas de las cuales fueron ejecutadas 420 y 50 adicionales por necesidad del servicio así:  (ANTIOQUIA: 37  de 37, BUENAVENTURA: 40 de 40 y 15 adicionales, CARTAGENA: 61 de 61, SANTA MARTA: 55 de 55, CALI: 66 de 66 y 24 adicionales, BARRANQUILLA: 42 de 42, CENTRAL: 46 de 50, TUMACO: 36 de 36 y 9 adicionales.
BUCARAMANGA: 37 de 37 y 2 adicionales, La  división Central no  cumplió con lo programado  por cambio de contratista. 
Se pudo evideniar que durante el tercer trimestre del 2014 se realizao la programación de 509  auditorias medicas de las cuales fueron ejecutadas 498 y 31 adicionales por necesidad del servicio asi: (ANTIOQUIA: 60  de 60 y 13 adicionales, BUENAVENTURA: 40 de 40, CARTAGENA: 61 de 61, SANTA MARTA: 55 de 55 y 9 adicionales, CALI: 82 de 82 y13 adicionales, BARRANQUILLA: 42 de 42, CENTRAL: 64 de 64, TUMACO:49 de 60, BUCARAMANGA:45 de 45 y 9 adicionales,  Por medio de Memorando GSST - 143 DEL 3 de Octubre del 2014 se informa que en la división de Tumaco no  cumplio con lo programado ya que del 8 al 12 de Septiembre del 2014 asistieron a la Comisión de Medicos Auditores en Santa Marta y del 22 al 25 de Septiembre a la Reunión Comite Regional Servicio de Salud en Cali. 
</t>
  </si>
  <si>
    <t xml:space="preserve">Durante el segundo semestre de 2014, se recibieron 4568 novedades, fueron tramitadas 4553 se presentaron 15 inconsistencias que fueron reportadas a las divisiones correspondientes. 
</t>
  </si>
  <si>
    <t xml:space="preserve">Durante el II semestre de 2014 se realizaron 32 valoraciones medicas laborales oportunamente de las 32 tramitadas.
</t>
  </si>
  <si>
    <t xml:space="preserve">Durante el segundo semestre de 2014, se recibieron 6493, planillas integradas de liquidacion de aportes las cuales fueron tramitadas en su totalidad, se evidencia el cumplimiento de esta actividad en la base de datos de aportantes.
</t>
  </si>
  <si>
    <t xml:space="preserve">se envidencio en la carpeta autenticaciones Folios con TRD - 20010 -01 que en el segundo semestre del 2014 se realizaron 2734 documentos solicitaodos por los diferentes procesos de la Entidad se realizaron 2734 autenticaciones. </t>
  </si>
  <si>
    <t xml:space="preserve">en la ficha de caracterizacion del proceso evidenciamos que son 4 productos a realizar en la administracion de archivo central: 
- cronograma de transferencia documental: se evidencia en la carpeta TRANSFERENCIA DEL 2014 CRONOGRAMAS con TRD 220 - 5202 que fueron progamadas 27 transferencias
- base de datos del inventario documental actualizado en el software correspondiente: se evidencio que  en el software DOC.PLUS  en el link reporte / movimiento / envio de archivos se encuentran alojado el inventario documental del FPS
- Disposiciones final de las unidades documentales conservadas en el archivo central: se evidencio en DOC. PLUS reportes / tablas basicas 7 mostrar tipologias se encuentra la tabla de retencion Documental la cual especifica ls dispocion final de cada documento. 
- prestamos unidades documentales de archivos:  en DOC. PLUS movimientos / ficha de prestamo  se evidencia que 907 unidades documentales fueron entregadas en unidad de prestamo.  </t>
  </si>
  <si>
    <t xml:space="preserve">Durante el segundo semestre de 2014: 
Se recibieron y tramitaron las 206 novedades de  vacaciones, bonificación por servicios prestados, libranzas, reliquidación de vacaciones, horas extras, entre otras, para un cumplimiento del 100%.
</t>
  </si>
  <si>
    <t>Se liquidaron y suministraron para su pago 13 nóminas de personal en término;  las cuales  incluyen dos nóminas mensuales de julio a noviembre, la nómina de diciembre, la prima de navidad y una adicional de devolución de descuentos por solidaridad a algunos funcionarios.</t>
  </si>
  <si>
    <t>El indicador no fue redefinido, mas sin embargo se evidencio en las carpetas BOLETIN DIARIO DE ALMACEN OCTUBRE 2014 Y BOLETIN DIARIO DE ALMACEN DICIEMBRE 2014  con TRD 230 - 1101 que debian comercializarse 2,408 items los cuales fueron comercializados asi: 
- mediante contrato 040 del 2014  se cometcializaron lotes 19 y 20 los cuales corresponden a 2145 items
- mediante contrato 049 del 2014  se vendieron 2 locomotoras
- mediante contrato 038 del 2014 se vendieron los lotes 4 , 17, y 23 que corresponden a 261 intems. por lo anterior se comercializo el 100%</t>
  </si>
  <si>
    <t xml:space="preserve">se realizaron 230 mantenimientos evidecioados asi: 
 en la carpeta SOLICITUD DE MANTENIMIENTO BIENES INMUEBLES  con TRD 230 - 6401 mediante formato de control de mantenimiento de bienes muebles e inmuebles (APGSADADFO10) que se realizaron 197 mantenimientosde bienes muebles e inmuebles de las oficinas. 
en la carpeta POLIZA DE VEHICULO  con TRD 230 - 7001 mediante formato de mantenimiento correctivo y preventivo de vehiculos  ( APGSAGADFO06) que se realizaron 12 mantenimientoa al vehiculo el placa ODT 006 Y 21 mantenimiento al vehiculo con placa OCJ 916. </t>
  </si>
  <si>
    <t xml:space="preserve">En el segundo semestre de 2014 se realizaron 121 ingresos al almacén desde 5128 hasta 5253 informe de recibo de materiales,  los cuales corresponden  a las compras de caja, que reposan  en lo carpetas  de Boletines Diario de Almacén de los meses  de julio a diciembre de  2014  identificadas   con TRD  número 230.11.01  y SAFIX.
 CON RESPECTA A LA ACTA DE INVENTARIO-Con memorando GAD 2014230003560 de mayo de 2014 se solicitó Mantenimiento  de aplicativo de Inventarios del programa SAFIX a la Oficina de Planeación y sistemas, razón por la cual actualmente el aplicativo se encontraba en mantenimiento de actualización por la firma XENCO, por lo anterior el proceso de Gestión Servicios Administrativos no ha podido realizar los respectivos movimientos diarios de almacén en el aplicativo de inventarios por lo tanto tampoco se podrá realizar inventario  físico para cruzarlo con el reporte del programa SAFIX hasta que no se actualizado el sistema de inventarios. Evidencia que reposa en la carpeta 230.21.03 Memorandos Enviados 2014.
Con  relación  al inventario de Cuentas personales  se realizó  selección abreviada de menor cuantía adjudicada en octubre 2 de 2014 mediante resolución 2524 de 2014 la entidad adquirió una solución integral para el control de inventarios (bienes devolutivos) la cual pretende marcar la totalidad de los elementos asignados a los funcionarios con la tecnología RFID. Por lo anterior en el momento que se  termine la implementación del sistema el GIT verificará y marcará los elementos ingresando la información al nuevo software para su control.    
</t>
  </si>
  <si>
    <t xml:space="preserve">Durante el segundo semestre del 2014 se evidencio con carpeta 230,11,01 BOLETIN DIARIO DE ALMACEN Y SAFIX  en la entrada de almacen de Julio del 2014 desde la 5128 al la 5253 que se realizaron 121 ingresis correspondientes a las compras adquirirdas por caja menor y con la firma Uniples </t>
  </si>
  <si>
    <t>a pesar de que se realizo la convocotario no se inscribieron equipos para adelantar los proyectos de aprendizaje, por tal razon no aplica evidencia encontrada en la carpeta 2107101 - PROGRAMAS DE CAPACITACION, FORMACION Y BIENESTAR SOCIAL</t>
  </si>
  <si>
    <t>se evidencio en la AZ induccion general y especica con TRD - 210 - 7101 mediante formato DE EVALUACION DE LA INDUCCION GENERAL que se realizo induccion a 10 funcionarios que ingresaron en la entidad de los cuales 10 evaluaron como bueno o excelente el contenido o desarrollo de la induccion.</t>
  </si>
  <si>
    <t>se evidencio en la AZ induccion general y especica con TRD - 210 - 7101 mediante formato DE EVALUACION DE LA INDUCCION ESPECIFICA que se realizo la evaluacion especifica a 15 funcionarios que ingresaron en la entidad de los cuales 7 evaluaron como bueno o excelente el contenido o desarrollo de la induccion.</t>
  </si>
  <si>
    <t>Se pudo evidenciar mediante AZ AUDITORIAS INTERNAS (MECI - CALIDAD) con TRD 110-0403  que los informes de auditorias de control interno se encuentran debidamente archivados y organizados.</t>
  </si>
  <si>
    <t>Durante el segumiento se evidencio que 18 de 20 informes fueron entregados a tiempo y se encuentran debidamente archivados, los informes No 46 y 47 de las oficinas cartagena y barranquilla respectivamente no se encuentran archivados debido a que el informe No 46 no ah sido regresado por parte de la oficina de cartagena y el informe No 47 falta realizarle unos ajustes para que quede en firme.</t>
  </si>
  <si>
    <t>CARLOS HABIB</t>
  </si>
  <si>
    <t xml:space="preserve"> en la carpeta INFORMES CONSOLIDADO RENDICION DIRECCION GENERAL con TRD 220 - 7903 que de 2 informes de peticiones quejas y reclamos a presentar, se realizo su totalidad evidenciado en los MEMORANDOS  20142200056123 del 17 de Julio del 2014 y memorando 20142200085783 del 20 de Octubre del 2014. </t>
  </si>
  <si>
    <t xml:space="preserve">en ell segundo semestre se debian presentar 2 informes de medicion en la satisfaccion del Ciudadano y se presento su totalidad evidenciado mediante memorando GUD   20142200056343 del 21 de Julio del 2014 y el memorando 2014220086073 del 22 de Octubre del 2014. </t>
  </si>
  <si>
    <t>Durante el II semestre de 2014,  se gestionaron 496 cobros por cuotas partes (De FPS: 390 y PROSOCIAL: 106, por los períodos junio a dic de 2014), frente a un total de  515  cuentas por cobrar de cuotas partes.      Durante el II semestre de 2014 fueron gestionados un total de 367 cobros de morosos en salud asi: pendientes del primer semestre,  61 cobros  - Julio a noviembre de 2014, 306 cobros.     Durante el II Semestre de 2014, se realizó un recobro al FOSYGA asi: REGISTRO RECOBRO SEGUN  RESOLUCION No. 5674  DE 19 DE DICIEMBRE DE 2013 POR CONCEPTO DE SUMINISTRO DE MEDICAMENTO ECILIZUMAB (SOLIRIS) POLVO LIOFILIZADO, CONSORME A LA POSOLOGIA INDICADA POR EL MEDICO  TRATANTE, AL USUARIO LUIS MARIA RODRIGUEZ. SEGUN CERTIFICADO DISPONIBILIDAD PRESUPUESTAL No. 64013 DE 04 DICIEMBRE DE 2013.</t>
  </si>
  <si>
    <t>se evidencio en la carpeta MODIFICACIONES PRESUPUESTALES con TRD 400- 7803 y en el sistema SIIF que  se registraron 3 acuerdos en el SIIF, frente a 3 acuerdos aprobados.</t>
  </si>
  <si>
    <t xml:space="preserve">se evidencio mediante correo electronico (carlosh@fondo) del 9 de Julio del 2014 que fue solicitado a los procesos realizarle los ajustes pertinente a las Matricez de indicadores de Gestion asi mismo se evidencio mediante correro electronico (carlosh) del dia 10 de Julio del 2014 que fue enviado a control interno para su respectivo seguimiento. </t>
  </si>
  <si>
    <t xml:space="preserve">se evidencio en el correo electronico (carlosh@fondo) que del 12 al 15 de Julio fue enviado el plan de mejoramiento institucional para que le realizaran los ajustes pertinentes y fue enviado el dia 15 de Julio del 2014  y el 08 de Octubre se envio el plan de mejoramiento institucionala la oficina de control interno. 
el plan de manejo de riesgos fue enviada a control interno  el 09 de Julio del 2014 y el 09 de Octubre del 2014 evidenciado en el correo electronico (aidas@fondo).  </t>
  </si>
  <si>
    <t xml:space="preserve">se debian realizar 18 informes de auditorias las cuales se realizaron en su totalidad. </t>
  </si>
  <si>
    <t xml:space="preserve">LINA MORALES </t>
  </si>
  <si>
    <t>NO APLICA PARA EL PERIODO EVALUADO</t>
  </si>
  <si>
    <t>Se realizó el seguimiento a los siguientes planes institucionales:                                                                                                                                                                                                                                                                                                                                                                                                          1. Plan de fortalecimiento del Sistema Integral de Gestión (MECI - CALIDAD), bimestre (May - Jun,Jul - Ago, Sep - Oct) 
2. Plan de Eficiencia Administrativa 1 seguimiento.      
3. Plan de Accion I semestre 2014. 
4. Plan Estrategico Sectorial II y III trimestre de 2014.
5. Plan anticorrupcion y de atencion al ciudadano. no fueron realizados los seguimientos de agosto y diciembre toda vez que el plan no fue reformulado para la vigencia 2014.</t>
  </si>
  <si>
    <t>Durante el II semestre de 2014 se evidencio el diligenciamiento mensual del formato Registro de Consulta de tramite por el ciudadano mensualmente para cada una de las funcionarias (2) que atienden de forma presencial los tramites en ventanilla.</t>
  </si>
  <si>
    <t xml:space="preserve">Durante el II semestre se programo una jornada de socializacion de los mecanismos de participacion ciudadana por medio de folletos, la misma fue adelantada a finales del mes de junio, las evidencias se encuentran soportadas mediante al acta No. 28 </t>
  </si>
  <si>
    <t>El proceso bienes transferidos no realizo la redefinicion de los indicadores.
Durante el II semestre de 2014 no se realizo legalizacion de bienes toda vez que dicha actividad esta subcontratada y esta suscrito el contrato No. 050 razon por la cual no se le da calificacion al indicador.</t>
  </si>
  <si>
    <t>El proceso bienes transferidos no realizo la redefinicion de los indicadores.
Durante el II semestre de 2014 no se realizo gestion para ofertar los bienes inmuebles asi como tambien se realizo la gestion para que por medio de un intermediario se realice la venta de los inmuebles.</t>
  </si>
  <si>
    <t xml:space="preserve">El proceso bienes transferidos no realizo la redefinicion de los indicadores.
En el segundo semestre de 2013  se llevó  a cabo la contratación No. 054 de 2013 para el  saneamiento de los bienes inmuebles con la firma LOGACUN la cual nos suministró  listados catastrales de predios que figuran a nombre de Ferrocarriles Nación de Colombia, falta realizar LA verificación contra INVIAS y Ministerio de Transporte de forma que se agote todas las vias y determinar si los bienes pueden ser dados de baja
</t>
  </si>
  <si>
    <t>se evidencio en el formato de control de servicios informaticos que en el segundo semestre fueron solicitados 238 soporte tecnico, los cuales se realizaron en su totalidad.
CON ESTE INDICADOR NO SE PUEDE ESTABLECER CON REALIZADAD EL NUMERO DE SOPORTES ATENDIDOS TODA VEZ QUE LAS PLANILLAS NO SON DILIGENCIADAS AL 100% CUANDO ES REQUERIDO EL SOPORTE.</t>
  </si>
  <si>
    <t>NO APLICA TENIENDO EN CUENTA QUE EL INFORME EJECUTIVO DE REVISION POR LA DIRECCION NO ES ELABORADO POR EL PROCESO DE MEDICION Y MEJORA ES DEL PROCESO DIRECCIONAMIENTO ESTRATEGICO.</t>
  </si>
  <si>
    <t>DURANTE EL II SEMESTRE DE 2014 FUERON DETECTADAS UN TOTAL DE 95 NO CONFORMIDADES (POTENCIALES Y REALES) DE LAS CUALES FUERON DOCUMENTADAS OPORTUNAMENTE UN TOTAL DE 62 NO CONFORMIDADES, A LA FECHA SE ENCUENTRAN PENDIENTES DE DOCUMENTAR 3 Y 92 FUERON DOCUMENTADAS FUERA DEL TERMINO ESTABLECIDO.</t>
  </si>
  <si>
    <t>Durante el II semestre fue citado al Comité Institucional de Desarrollo Administrativo el cual fue aplazado por falta de cuorum pero realizado el pasado 13 de enero de 2014 donde se realizo aprobacion de las TRD correspondientes a las encuestas Ambulatorias y Hospitalarias.</t>
  </si>
  <si>
    <t xml:space="preserve">NO APLICA, TENIENDO EN CUENTA QUE EL INDICADOR SE ENCUENTRA MAL DEFINIDO TODA VEZ QUE EL MISMO ES LA ELABORACION DEL CRONOGRAMA DE MANTENIMIENTO PREVENTIVO PERO NO DE SU EJECUCION. </t>
  </si>
  <si>
    <t xml:space="preserve">Durante el segundo semestre del 2014 se evidencio con carpeta 230,11,01 BOLETIN DIARIO DE ALMACEN Y SAFIX  en la entrada de almacen de Julio del 2014 desde la 5128 al la 5253 que se realizaron 121 ingresos correspondientes a las compras adquirirdas por caja menor y con la firma Uniples  mas sin embargo no existe Acta de inventario ya que se solicito el mantenimiento del aplicativo del inventario en el programa safix. </t>
  </si>
  <si>
    <t xml:space="preserve">se evidencio en la carpeta 2107101 - PROGRAMAS DE CAPACITACION, FORMACION Y BIENESTAR SOCIAL que de 68 funcionarios de la entidad, 67 recibieron capacitacion durante el año 2014.  </t>
  </si>
  <si>
    <t>Se evidencia que el Grupo de Trabajo de Conrol Interno  realizo la verificación y evaluación de los siguientes planes institucionales: 
1. PLAN DE MEJORAMIENTO INSTITUCIONAL: del II trimestre del año 2014, publicado en la página de intranet del FPS.
2. PLAN MANEJO DE RIESGOS: II trimestre 
3. INDICADORES DE GESTION: I semestre  
4. PLAN DE FORTALECIMIENTO DEL SIG: III bimestre 
5. PLAN DE ACCION: I semestre del año 2014
Adicionalmente se realizaron dos seguimientos al PLAN ESTRATEGICO SECTORIAL  II trimestre , IV trimestre.    evidencia que se puede cotejat en la TRD 110-9301, los cuales se encuentran publicados en la página de intranet del FPS. Con respecto al Plan ANTICORRUPCION: no se realizaron los seguimientos programados toda vez que la entidad no estableció la formulación del plan para 2014. 
NIVEL DE CUMPLIMIENTO 100% MARTHA LILIANA GARCÍA LEIVA</t>
  </si>
  <si>
    <t xml:space="preserve">LILIANA GARCIA </t>
  </si>
  <si>
    <t>DURANTE EL SEGUNDO SEMESTRE DE 2014 SE DIO CUMPLIMIENTO AL CRONOGRAMA ESTABLECIDO PARA LA CONCILIACION ENTRE PROCESOS, SEGÚN INFORMACION SUMINISTRADA POR EL DR. JULIO CARDENAS COORDINADOR DE GTI DE CONTABILIDAD.</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</si>
</sst>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_([$€]\ * #,##0.00_);_([$€]\ * \(#,##0.00\);_([$€]\ * &quot;-&quot;??_);_(@_)"/>
    <numFmt numFmtId="182" formatCode="0.0000000"/>
    <numFmt numFmtId="183" formatCode="0.000000"/>
    <numFmt numFmtId="184" formatCode="0.00000"/>
    <numFmt numFmtId="185" formatCode="0.0000"/>
    <numFmt numFmtId="186" formatCode="0.000"/>
    <numFmt numFmtId="187" formatCode="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240A]dddd\,\ dd&quot; de &quot;mmmm&quot; de &quot;yyyy"/>
    <numFmt numFmtId="193" formatCode="[$-240A]hh:mm:ss\ AM/PM"/>
    <numFmt numFmtId="194" formatCode="0.000%"/>
    <numFmt numFmtId="195" formatCode="0.0000000000"/>
    <numFmt numFmtId="196" formatCode="0.000000000"/>
    <numFmt numFmtId="197" formatCode="0.00000000"/>
    <numFmt numFmtId="198" formatCode="0.0000%"/>
  </numFmts>
  <fonts count="56">
    <font>
      <sz val="11"/>
      <color theme="1"/>
      <name val="Calibri"/>
      <family val="2"/>
    </font>
    <font>
      <sz val="11"/>
      <color indexed="8"/>
      <name val="Calibri"/>
      <family val="2"/>
    </font>
    <font>
      <sz val="10"/>
      <name val="Arial"/>
      <family val="2"/>
    </font>
    <font>
      <sz val="8"/>
      <name val="Calibri"/>
      <family val="2"/>
    </font>
    <font>
      <sz val="9"/>
      <name val="Arial Narrow"/>
      <family val="2"/>
    </font>
    <font>
      <sz val="11"/>
      <name val="Arial Narrow"/>
      <family val="2"/>
    </font>
    <font>
      <sz val="11"/>
      <color indexed="8"/>
      <name val="Arial Narrow"/>
      <family val="2"/>
    </font>
    <font>
      <b/>
      <sz val="11"/>
      <color indexed="8"/>
      <name val="Arial Narrow"/>
      <family val="2"/>
    </font>
    <font>
      <sz val="11"/>
      <color indexed="10"/>
      <name val="Arial Narrow"/>
      <family val="2"/>
    </font>
    <font>
      <b/>
      <sz val="11"/>
      <name val="Arial Narrow"/>
      <family val="2"/>
    </font>
    <font>
      <b/>
      <sz val="11"/>
      <color indexed="9"/>
      <name val="Arial Narrow"/>
      <family val="2"/>
    </font>
    <font>
      <b/>
      <sz val="11"/>
      <color indexed="10"/>
      <name val="Arial Narrow"/>
      <family val="2"/>
    </font>
    <font>
      <u val="single"/>
      <sz val="7.7"/>
      <color indexed="12"/>
      <name val="Calibri"/>
      <family val="2"/>
    </font>
    <font>
      <u val="single"/>
      <sz val="7.7"/>
      <color indexed="20"/>
      <name val="Calibri"/>
      <family val="2"/>
    </font>
    <font>
      <sz val="10"/>
      <name val="Arial Narrow"/>
      <family val="2"/>
    </font>
    <font>
      <b/>
      <sz val="10"/>
      <name val="Arial Narrow"/>
      <family val="2"/>
    </font>
    <font>
      <sz val="10"/>
      <color indexed="8"/>
      <name val="Arial Narrow"/>
      <family val="2"/>
    </font>
    <font>
      <b/>
      <sz val="10"/>
      <color indexed="8"/>
      <name val="Arial Narrow"/>
      <family val="2"/>
    </font>
    <font>
      <sz val="10"/>
      <name val="Bookman Old Style"/>
      <family val="1"/>
    </font>
    <font>
      <sz val="10"/>
      <color indexed="8"/>
      <name val="Bookman Old Style"/>
      <family val="1"/>
    </font>
    <font>
      <b/>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b/>
      <sz val="11"/>
      <color theme="1"/>
      <name val="Arial Narrow"/>
      <family val="2"/>
    </font>
    <font>
      <sz val="10"/>
      <color theme="1"/>
      <name val="Arial Narrow"/>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12"/>
        <bgColor indexed="64"/>
      </patternFill>
    </fill>
    <fill>
      <patternFill patternType="solid">
        <fgColor indexed="8"/>
        <bgColor indexed="64"/>
      </patternFill>
    </fill>
    <fill>
      <patternFill patternType="solid">
        <fgColor rgb="FFFFFF00"/>
        <bgColor indexed="64"/>
      </patternFill>
    </fill>
    <fill>
      <patternFill patternType="solid">
        <fgColor rgb="FFFF0000"/>
        <bgColor indexed="64"/>
      </patternFill>
    </fill>
    <fill>
      <patternFill patternType="solid">
        <fgColor rgb="FFFFFF99"/>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rgb="FFEBBB87"/>
        <bgColor indexed="64"/>
      </patternFill>
    </fill>
    <fill>
      <patternFill patternType="solid">
        <fgColor rgb="FF80F2CF"/>
        <bgColor indexed="64"/>
      </patternFill>
    </fill>
    <fill>
      <patternFill patternType="solid">
        <fgColor rgb="FFCCFFFF"/>
        <bgColor indexed="64"/>
      </patternFill>
    </fill>
    <fill>
      <patternFill patternType="solid">
        <fgColor theme="0" tint="-0.24997000396251678"/>
        <bgColor indexed="64"/>
      </patternFill>
    </fill>
    <fill>
      <patternFill patternType="solid">
        <fgColor rgb="FF0000FF"/>
        <bgColor indexed="64"/>
      </patternFill>
    </fill>
    <fill>
      <patternFill patternType="solid">
        <fgColor theme="0" tint="-0.34997999668121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thin"/>
      <bottom style="thin"/>
    </border>
    <border>
      <left style="thin"/>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4" fillId="28" borderId="1" applyNumberFormat="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5" fillId="29"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6"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7" fillId="20"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212">
    <xf numFmtId="0" fontId="0" fillId="0" borderId="0" xfId="0" applyFont="1" applyAlignment="1">
      <alignment/>
    </xf>
    <xf numFmtId="0" fontId="4" fillId="32" borderId="10" xfId="0" applyFont="1" applyFill="1" applyBorder="1" applyAlignment="1" applyProtection="1">
      <alignment horizontal="justify" vertical="center" wrapText="1"/>
      <protection locked="0"/>
    </xf>
    <xf numFmtId="0" fontId="53" fillId="0" borderId="0" xfId="0" applyFont="1" applyAlignment="1">
      <alignment/>
    </xf>
    <xf numFmtId="0" fontId="5" fillId="0" borderId="0" xfId="0" applyFont="1" applyAlignment="1">
      <alignment/>
    </xf>
    <xf numFmtId="0" fontId="7" fillId="0" borderId="0" xfId="0" applyFont="1" applyAlignment="1">
      <alignment/>
    </xf>
    <xf numFmtId="0" fontId="8" fillId="0" borderId="0" xfId="0" applyFont="1" applyAlignment="1">
      <alignment/>
    </xf>
    <xf numFmtId="0" fontId="54" fillId="0" borderId="0" xfId="0" applyFont="1" applyAlignment="1">
      <alignment/>
    </xf>
    <xf numFmtId="0" fontId="53" fillId="0" borderId="0" xfId="0" applyFont="1" applyBorder="1" applyAlignment="1">
      <alignment/>
    </xf>
    <xf numFmtId="0" fontId="8" fillId="33" borderId="0" xfId="0" applyFont="1" applyFill="1" applyAlignment="1">
      <alignment/>
    </xf>
    <xf numFmtId="0" fontId="53" fillId="33" borderId="0" xfId="0" applyFont="1" applyFill="1" applyAlignment="1">
      <alignment/>
    </xf>
    <xf numFmtId="0" fontId="5" fillId="34" borderId="11" xfId="76" applyFont="1" applyFill="1" applyBorder="1" applyAlignment="1">
      <alignment vertical="center"/>
      <protection/>
    </xf>
    <xf numFmtId="0" fontId="8" fillId="34" borderId="11" xfId="76" applyFont="1" applyFill="1" applyBorder="1" applyAlignment="1">
      <alignment vertical="center"/>
      <protection/>
    </xf>
    <xf numFmtId="0" fontId="9" fillId="32" borderId="11" xfId="0" applyFont="1" applyFill="1" applyBorder="1" applyAlignment="1" applyProtection="1">
      <alignment horizontal="center" vertical="center" wrapText="1"/>
      <protection locked="0"/>
    </xf>
    <xf numFmtId="0" fontId="10" fillId="35" borderId="11" xfId="0" applyFont="1" applyFill="1" applyBorder="1" applyAlignment="1" applyProtection="1">
      <alignment horizontal="center" vertical="center" wrapText="1"/>
      <protection/>
    </xf>
    <xf numFmtId="0" fontId="9" fillId="10" borderId="11" xfId="0" applyFont="1" applyFill="1" applyBorder="1" applyAlignment="1" applyProtection="1">
      <alignment horizontal="center" vertical="center" wrapText="1"/>
      <protection/>
    </xf>
    <xf numFmtId="9" fontId="9" fillId="32" borderId="11" xfId="114" applyFont="1" applyFill="1" applyBorder="1" applyAlignment="1" applyProtection="1">
      <alignment horizontal="center" vertical="center" wrapText="1"/>
      <protection locked="0"/>
    </xf>
    <xf numFmtId="0" fontId="9" fillId="36" borderId="11" xfId="0" applyFont="1" applyFill="1" applyBorder="1" applyAlignment="1" applyProtection="1">
      <alignment horizontal="center" vertical="center" wrapText="1"/>
      <protection/>
    </xf>
    <xf numFmtId="0" fontId="6" fillId="0" borderId="0" xfId="0" applyFont="1" applyAlignment="1">
      <alignment/>
    </xf>
    <xf numFmtId="0" fontId="11" fillId="0" borderId="0" xfId="0" applyFont="1" applyAlignment="1">
      <alignment/>
    </xf>
    <xf numFmtId="0" fontId="9" fillId="0" borderId="0" xfId="0" applyFont="1" applyAlignment="1">
      <alignment/>
    </xf>
    <xf numFmtId="0" fontId="9" fillId="37" borderId="11" xfId="0" applyFont="1" applyFill="1" applyBorder="1" applyAlignment="1" applyProtection="1">
      <alignment horizontal="center" vertical="center" wrapText="1"/>
      <protection/>
    </xf>
    <xf numFmtId="0" fontId="9" fillId="38" borderId="11" xfId="0" applyFont="1" applyFill="1" applyBorder="1" applyAlignment="1" applyProtection="1">
      <alignment horizontal="center" vertical="center" wrapText="1"/>
      <protection/>
    </xf>
    <xf numFmtId="3" fontId="9" fillId="32" borderId="11" xfId="0" applyNumberFormat="1" applyFont="1" applyFill="1" applyBorder="1" applyAlignment="1" applyProtection="1">
      <alignment horizontal="center" vertical="center" wrapText="1"/>
      <protection locked="0"/>
    </xf>
    <xf numFmtId="0" fontId="5" fillId="12" borderId="11" xfId="95" applyNumberFormat="1" applyFont="1" applyFill="1" applyBorder="1" applyAlignment="1" applyProtection="1">
      <alignment horizontal="justify" vertical="center" wrapText="1"/>
      <protection locked="0"/>
    </xf>
    <xf numFmtId="0" fontId="14" fillId="8" borderId="11" xfId="0" applyFont="1" applyFill="1" applyBorder="1" applyAlignment="1" applyProtection="1">
      <alignment horizontal="center" vertical="center" wrapText="1"/>
      <protection/>
    </xf>
    <xf numFmtId="0" fontId="15" fillId="8" borderId="11" xfId="0" applyFont="1" applyFill="1" applyBorder="1" applyAlignment="1" applyProtection="1">
      <alignment horizontal="center" vertical="center" wrapText="1"/>
      <protection/>
    </xf>
    <xf numFmtId="0" fontId="14" fillId="39" borderId="11" xfId="0" applyFont="1" applyFill="1" applyBorder="1" applyAlignment="1" applyProtection="1">
      <alignment horizontal="center" vertical="center"/>
      <protection/>
    </xf>
    <xf numFmtId="9" fontId="14" fillId="8" borderId="11" xfId="0" applyNumberFormat="1" applyFont="1" applyFill="1" applyBorder="1" applyAlignment="1" applyProtection="1">
      <alignment horizontal="center" vertical="center" wrapText="1"/>
      <protection/>
    </xf>
    <xf numFmtId="0" fontId="16" fillId="8" borderId="11" xfId="0" applyFont="1" applyFill="1" applyBorder="1" applyAlignment="1" applyProtection="1">
      <alignment horizontal="center" vertical="center"/>
      <protection locked="0"/>
    </xf>
    <xf numFmtId="9" fontId="14" fillId="8" borderId="11" xfId="114" applyFont="1" applyFill="1" applyBorder="1" applyAlignment="1" applyProtection="1">
      <alignment horizontal="center" vertical="center" wrapText="1"/>
      <protection locked="0"/>
    </xf>
    <xf numFmtId="0" fontId="14" fillId="8" borderId="11" xfId="0" applyFont="1" applyFill="1" applyBorder="1" applyAlignment="1" applyProtection="1">
      <alignment horizontal="left" vertical="center" wrapText="1"/>
      <protection locked="0"/>
    </xf>
    <xf numFmtId="0" fontId="14" fillId="8" borderId="11" xfId="0" applyFont="1" applyFill="1" applyBorder="1" applyAlignment="1" applyProtection="1">
      <alignment horizontal="center" vertical="center"/>
      <protection/>
    </xf>
    <xf numFmtId="0" fontId="14" fillId="8" borderId="11" xfId="0" applyFont="1" applyFill="1" applyBorder="1" applyAlignment="1" applyProtection="1">
      <alignment horizontal="center" vertical="center"/>
      <protection locked="0"/>
    </xf>
    <xf numFmtId="0" fontId="16" fillId="8" borderId="11" xfId="0" applyFont="1" applyFill="1" applyBorder="1" applyAlignment="1" applyProtection="1">
      <alignment horizontal="left" vertical="center" wrapText="1"/>
      <protection locked="0"/>
    </xf>
    <xf numFmtId="0" fontId="14" fillId="40" borderId="11" xfId="0" applyFont="1" applyFill="1" applyBorder="1" applyAlignment="1" applyProtection="1">
      <alignment horizontal="center" vertical="center" wrapText="1"/>
      <protection/>
    </xf>
    <xf numFmtId="0" fontId="15" fillId="40" borderId="11" xfId="0" applyFont="1" applyFill="1" applyBorder="1" applyAlignment="1" applyProtection="1">
      <alignment horizontal="center" vertical="center" wrapText="1"/>
      <protection/>
    </xf>
    <xf numFmtId="0" fontId="14" fillId="40" borderId="11" xfId="0" applyFont="1" applyFill="1" applyBorder="1" applyAlignment="1" applyProtection="1">
      <alignment horizontal="center" vertical="center"/>
      <protection/>
    </xf>
    <xf numFmtId="9" fontId="14" fillId="40" borderId="11" xfId="0" applyNumberFormat="1" applyFont="1" applyFill="1" applyBorder="1" applyAlignment="1" applyProtection="1">
      <alignment horizontal="center" vertical="center" wrapText="1"/>
      <protection/>
    </xf>
    <xf numFmtId="0" fontId="16" fillId="40" borderId="11" xfId="0" applyFont="1" applyFill="1" applyBorder="1" applyAlignment="1" applyProtection="1">
      <alignment horizontal="center" vertical="center"/>
      <protection locked="0"/>
    </xf>
    <xf numFmtId="9" fontId="14" fillId="40" borderId="11" xfId="114" applyFont="1" applyFill="1" applyBorder="1" applyAlignment="1" applyProtection="1">
      <alignment horizontal="center" vertical="center" wrapText="1"/>
      <protection locked="0"/>
    </xf>
    <xf numFmtId="9" fontId="14" fillId="40" borderId="11" xfId="114" applyNumberFormat="1" applyFont="1" applyFill="1" applyBorder="1" applyAlignment="1" applyProtection="1">
      <alignment horizontal="center" vertical="center" wrapText="1"/>
      <protection locked="0"/>
    </xf>
    <xf numFmtId="0" fontId="14" fillId="40" borderId="11" xfId="0" applyFont="1" applyFill="1" applyBorder="1" applyAlignment="1" applyProtection="1">
      <alignment horizontal="left" vertical="center" wrapText="1"/>
      <protection locked="0"/>
    </xf>
    <xf numFmtId="0" fontId="14" fillId="4" borderId="11" xfId="0" applyFont="1" applyFill="1" applyBorder="1" applyAlignment="1" applyProtection="1">
      <alignment horizontal="center" vertical="center" wrapText="1"/>
      <protection/>
    </xf>
    <xf numFmtId="0" fontId="15" fillId="4" borderId="11" xfId="103" applyFont="1" applyFill="1" applyBorder="1" applyAlignment="1" applyProtection="1">
      <alignment horizontal="center" vertical="center" wrapText="1"/>
      <protection/>
    </xf>
    <xf numFmtId="0" fontId="14" fillId="4" borderId="11" xfId="103" applyFont="1" applyFill="1" applyBorder="1" applyAlignment="1" applyProtection="1">
      <alignment horizontal="center" vertical="center" wrapText="1"/>
      <protection/>
    </xf>
    <xf numFmtId="9" fontId="14" fillId="4" borderId="11" xfId="0" applyNumberFormat="1" applyFont="1" applyFill="1" applyBorder="1" applyAlignment="1" applyProtection="1">
      <alignment horizontal="center" vertical="center" wrapText="1"/>
      <protection/>
    </xf>
    <xf numFmtId="0" fontId="16" fillId="4" borderId="11" xfId="0" applyFont="1" applyFill="1" applyBorder="1" applyAlignment="1" applyProtection="1">
      <alignment horizontal="center" vertical="center"/>
      <protection locked="0"/>
    </xf>
    <xf numFmtId="9" fontId="14" fillId="4" borderId="11" xfId="114" applyFont="1" applyFill="1" applyBorder="1" applyAlignment="1" applyProtection="1">
      <alignment horizontal="center" vertical="center" wrapText="1"/>
      <protection locked="0"/>
    </xf>
    <xf numFmtId="9" fontId="14" fillId="4" borderId="11" xfId="114" applyNumberFormat="1" applyFont="1" applyFill="1" applyBorder="1" applyAlignment="1" applyProtection="1">
      <alignment horizontal="center" vertical="center" wrapText="1"/>
      <protection locked="0"/>
    </xf>
    <xf numFmtId="0" fontId="14" fillId="4" borderId="11" xfId="0" applyNumberFormat="1" applyFont="1" applyFill="1" applyBorder="1" applyAlignment="1" applyProtection="1">
      <alignment horizontal="left" vertical="center" wrapText="1"/>
      <protection locked="0"/>
    </xf>
    <xf numFmtId="0" fontId="15" fillId="4" borderId="11" xfId="0" applyFont="1" applyFill="1" applyBorder="1" applyAlignment="1" applyProtection="1">
      <alignment horizontal="center" vertical="center" wrapText="1"/>
      <protection/>
    </xf>
    <xf numFmtId="0" fontId="17" fillId="4" borderId="11" xfId="98" applyFont="1" applyFill="1" applyBorder="1" applyAlignment="1" applyProtection="1">
      <alignment horizontal="center" vertical="center" wrapText="1"/>
      <protection/>
    </xf>
    <xf numFmtId="0" fontId="14" fillId="41" borderId="11" xfId="0" applyFont="1" applyFill="1" applyBorder="1" applyAlignment="1" applyProtection="1">
      <alignment horizontal="center" vertical="center" wrapText="1"/>
      <protection/>
    </xf>
    <xf numFmtId="9" fontId="14" fillId="41" borderId="11" xfId="0" applyNumberFormat="1" applyFont="1" applyFill="1" applyBorder="1" applyAlignment="1" applyProtection="1">
      <alignment horizontal="center" vertical="center" wrapText="1"/>
      <protection/>
    </xf>
    <xf numFmtId="0" fontId="15" fillId="41" borderId="11" xfId="0" applyFont="1" applyFill="1" applyBorder="1" applyAlignment="1" applyProtection="1">
      <alignment horizontal="center" vertical="center" wrapText="1"/>
      <protection/>
    </xf>
    <xf numFmtId="0" fontId="14" fillId="41" borderId="11" xfId="103" applyFont="1" applyFill="1" applyBorder="1" applyAlignment="1" applyProtection="1">
      <alignment horizontal="center" vertical="center" wrapText="1"/>
      <protection/>
    </xf>
    <xf numFmtId="9" fontId="14" fillId="41" borderId="11" xfId="0" applyNumberFormat="1" applyFont="1" applyFill="1" applyBorder="1" applyAlignment="1" applyProtection="1">
      <alignment horizontal="center" vertical="center"/>
      <protection/>
    </xf>
    <xf numFmtId="0" fontId="16" fillId="41" borderId="11" xfId="0" applyFont="1" applyFill="1" applyBorder="1" applyAlignment="1" applyProtection="1">
      <alignment horizontal="center" vertical="center"/>
      <protection/>
    </xf>
    <xf numFmtId="9" fontId="14" fillId="41" borderId="11" xfId="114" applyFont="1" applyFill="1" applyBorder="1" applyAlignment="1" applyProtection="1">
      <alignment horizontal="center" vertical="center" wrapText="1"/>
      <protection/>
    </xf>
    <xf numFmtId="9" fontId="14" fillId="41" borderId="11" xfId="114" applyNumberFormat="1" applyFont="1" applyFill="1" applyBorder="1" applyAlignment="1" applyProtection="1">
      <alignment horizontal="center" vertical="center" wrapText="1"/>
      <protection/>
    </xf>
    <xf numFmtId="0" fontId="14" fillId="41" borderId="11" xfId="95" applyFont="1" applyFill="1" applyBorder="1" applyAlignment="1" applyProtection="1">
      <alignment horizontal="left" vertical="center" wrapText="1"/>
      <protection/>
    </xf>
    <xf numFmtId="0" fontId="16" fillId="41" borderId="11" xfId="0" applyFont="1" applyFill="1" applyBorder="1" applyAlignment="1" applyProtection="1">
      <alignment horizontal="center" vertical="center"/>
      <protection locked="0"/>
    </xf>
    <xf numFmtId="9" fontId="14" fillId="41" borderId="11" xfId="114" applyFont="1" applyFill="1" applyBorder="1" applyAlignment="1" applyProtection="1">
      <alignment horizontal="center" vertical="center" wrapText="1"/>
      <protection locked="0"/>
    </xf>
    <xf numFmtId="9" fontId="14" fillId="41" borderId="11" xfId="114" applyNumberFormat="1" applyFont="1" applyFill="1" applyBorder="1" applyAlignment="1" applyProtection="1">
      <alignment horizontal="center" vertical="center" wrapText="1"/>
      <protection locked="0"/>
    </xf>
    <xf numFmtId="0" fontId="14" fillId="41" borderId="11" xfId="95" applyFont="1" applyFill="1" applyBorder="1" applyAlignment="1" applyProtection="1">
      <alignment horizontal="left" vertical="center" wrapText="1"/>
      <protection locked="0"/>
    </xf>
    <xf numFmtId="0" fontId="14" fillId="7" borderId="11" xfId="0" applyFont="1" applyFill="1" applyBorder="1" applyAlignment="1" applyProtection="1">
      <alignment horizontal="center" vertical="center" wrapText="1"/>
      <protection/>
    </xf>
    <xf numFmtId="0" fontId="15" fillId="7" borderId="11" xfId="0" applyFont="1" applyFill="1" applyBorder="1" applyAlignment="1" applyProtection="1">
      <alignment horizontal="center" vertical="center" wrapText="1"/>
      <protection/>
    </xf>
    <xf numFmtId="0" fontId="14" fillId="7" borderId="11" xfId="0" applyFont="1" applyFill="1" applyBorder="1" applyAlignment="1" applyProtection="1">
      <alignment horizontal="center" vertical="center"/>
      <protection/>
    </xf>
    <xf numFmtId="9" fontId="14" fillId="7" borderId="11" xfId="0" applyNumberFormat="1" applyFont="1" applyFill="1" applyBorder="1" applyAlignment="1" applyProtection="1">
      <alignment horizontal="center" vertical="center"/>
      <protection/>
    </xf>
    <xf numFmtId="0" fontId="16" fillId="7" borderId="11" xfId="0" applyFont="1" applyFill="1" applyBorder="1" applyAlignment="1" applyProtection="1">
      <alignment horizontal="center" vertical="center"/>
      <protection locked="0"/>
    </xf>
    <xf numFmtId="9" fontId="14" fillId="7" borderId="11" xfId="114" applyFont="1" applyFill="1" applyBorder="1" applyAlignment="1" applyProtection="1">
      <alignment horizontal="center" vertical="center" wrapText="1"/>
      <protection locked="0"/>
    </xf>
    <xf numFmtId="9" fontId="14" fillId="7" borderId="11" xfId="114" applyNumberFormat="1" applyFont="1" applyFill="1" applyBorder="1" applyAlignment="1" applyProtection="1">
      <alignment horizontal="center" vertical="center" wrapText="1"/>
      <protection locked="0"/>
    </xf>
    <xf numFmtId="0" fontId="14" fillId="7" borderId="11" xfId="0" applyFont="1" applyFill="1" applyBorder="1" applyAlignment="1" applyProtection="1">
      <alignment horizontal="left" vertical="center" wrapText="1"/>
      <protection locked="0"/>
    </xf>
    <xf numFmtId="0" fontId="14" fillId="12" borderId="11" xfId="0" applyFont="1" applyFill="1" applyBorder="1" applyAlignment="1" applyProtection="1">
      <alignment horizontal="center" vertical="center" wrapText="1"/>
      <protection/>
    </xf>
    <xf numFmtId="49" fontId="14" fillId="12" borderId="11" xfId="0" applyNumberFormat="1" applyFont="1" applyFill="1" applyBorder="1" applyAlignment="1" applyProtection="1">
      <alignment horizontal="center" vertical="center"/>
      <protection/>
    </xf>
    <xf numFmtId="0" fontId="15" fillId="12" borderId="11" xfId="0" applyFont="1" applyFill="1" applyBorder="1" applyAlignment="1" applyProtection="1">
      <alignment horizontal="center" vertical="center" wrapText="1"/>
      <protection/>
    </xf>
    <xf numFmtId="0" fontId="14" fillId="12" borderId="11" xfId="0" applyFont="1" applyFill="1" applyBorder="1" applyAlignment="1" applyProtection="1">
      <alignment horizontal="center" vertical="center"/>
      <protection/>
    </xf>
    <xf numFmtId="9" fontId="14" fillId="12" borderId="11" xfId="0" applyNumberFormat="1" applyFont="1" applyFill="1" applyBorder="1" applyAlignment="1" applyProtection="1">
      <alignment horizontal="center" vertical="center"/>
      <protection/>
    </xf>
    <xf numFmtId="0" fontId="16" fillId="12" borderId="11" xfId="0" applyFont="1" applyFill="1" applyBorder="1" applyAlignment="1" applyProtection="1">
      <alignment horizontal="center" vertical="center"/>
      <protection locked="0"/>
    </xf>
    <xf numFmtId="9" fontId="14" fillId="12" borderId="11" xfId="114" applyFont="1" applyFill="1" applyBorder="1" applyAlignment="1" applyProtection="1">
      <alignment horizontal="center" vertical="center" wrapText="1"/>
      <protection locked="0"/>
    </xf>
    <xf numFmtId="9" fontId="14" fillId="12" borderId="11" xfId="114" applyNumberFormat="1" applyFont="1" applyFill="1" applyBorder="1" applyAlignment="1" applyProtection="1">
      <alignment horizontal="center" vertical="center" wrapText="1"/>
      <protection locked="0"/>
    </xf>
    <xf numFmtId="0" fontId="14" fillId="12" borderId="11" xfId="95" applyFont="1" applyFill="1" applyBorder="1" applyAlignment="1" applyProtection="1">
      <alignment horizontal="left" vertical="center" wrapText="1"/>
      <protection locked="0"/>
    </xf>
    <xf numFmtId="0" fontId="14" fillId="12" borderId="11" xfId="95" applyNumberFormat="1" applyFont="1" applyFill="1" applyBorder="1" applyAlignment="1" applyProtection="1">
      <alignment horizontal="left" vertical="center" wrapText="1"/>
      <protection locked="0"/>
    </xf>
    <xf numFmtId="0" fontId="14" fillId="42" borderId="11" xfId="0" applyFont="1" applyFill="1" applyBorder="1" applyAlignment="1" applyProtection="1">
      <alignment horizontal="center" vertical="center" wrapText="1"/>
      <protection/>
    </xf>
    <xf numFmtId="0" fontId="15" fillId="42" borderId="11" xfId="0" applyFont="1" applyFill="1" applyBorder="1" applyAlignment="1" applyProtection="1">
      <alignment horizontal="center" vertical="center" wrapText="1"/>
      <protection/>
    </xf>
    <xf numFmtId="0" fontId="14" fillId="42" borderId="11" xfId="0" applyFont="1" applyFill="1" applyBorder="1" applyAlignment="1" applyProtection="1">
      <alignment horizontal="center" vertical="center"/>
      <protection/>
    </xf>
    <xf numFmtId="9" fontId="14" fillId="42" borderId="11" xfId="0" applyNumberFormat="1" applyFont="1" applyFill="1" applyBorder="1" applyAlignment="1" applyProtection="1">
      <alignment horizontal="center" vertical="center"/>
      <protection/>
    </xf>
    <xf numFmtId="0" fontId="16" fillId="42" borderId="11" xfId="0" applyFont="1" applyFill="1" applyBorder="1" applyAlignment="1" applyProtection="1">
      <alignment horizontal="center" vertical="center"/>
      <protection locked="0"/>
    </xf>
    <xf numFmtId="9" fontId="14" fillId="42" borderId="11" xfId="114" applyFont="1" applyFill="1" applyBorder="1" applyAlignment="1" applyProtection="1">
      <alignment horizontal="center" vertical="center" wrapText="1"/>
      <protection locked="0"/>
    </xf>
    <xf numFmtId="9" fontId="14" fillId="42" borderId="11" xfId="114" applyNumberFormat="1" applyFont="1" applyFill="1" applyBorder="1" applyAlignment="1" applyProtection="1">
      <alignment horizontal="center" vertical="center" wrapText="1"/>
      <protection locked="0"/>
    </xf>
    <xf numFmtId="0" fontId="14" fillId="42" borderId="11" xfId="95" applyFont="1" applyFill="1" applyBorder="1" applyAlignment="1" applyProtection="1">
      <alignment horizontal="left" vertical="center" wrapText="1"/>
      <protection locked="0"/>
    </xf>
    <xf numFmtId="0" fontId="14" fillId="13" borderId="11" xfId="0" applyFont="1" applyFill="1" applyBorder="1" applyAlignment="1" applyProtection="1">
      <alignment horizontal="center" vertical="center" wrapText="1"/>
      <protection/>
    </xf>
    <xf numFmtId="0" fontId="15" fillId="13" borderId="11" xfId="0" applyFont="1" applyFill="1" applyBorder="1" applyAlignment="1" applyProtection="1">
      <alignment horizontal="center" vertical="center" wrapText="1"/>
      <protection/>
    </xf>
    <xf numFmtId="0" fontId="14" fillId="13" borderId="11" xfId="0" applyFont="1" applyFill="1" applyBorder="1" applyAlignment="1" applyProtection="1">
      <alignment horizontal="center" vertical="center"/>
      <protection/>
    </xf>
    <xf numFmtId="9" fontId="14" fillId="13" borderId="11" xfId="0" applyNumberFormat="1" applyFont="1" applyFill="1" applyBorder="1" applyAlignment="1" applyProtection="1">
      <alignment horizontal="center" vertical="center"/>
      <protection/>
    </xf>
    <xf numFmtId="0" fontId="16" fillId="13" borderId="11" xfId="0" applyFont="1" applyFill="1" applyBorder="1" applyAlignment="1" applyProtection="1">
      <alignment horizontal="center" vertical="center"/>
      <protection locked="0"/>
    </xf>
    <xf numFmtId="9" fontId="14" fillId="13" borderId="11" xfId="114" applyFont="1" applyFill="1" applyBorder="1" applyAlignment="1" applyProtection="1">
      <alignment horizontal="center" vertical="center" wrapText="1"/>
      <protection locked="0"/>
    </xf>
    <xf numFmtId="9" fontId="16" fillId="13" borderId="11" xfId="0" applyNumberFormat="1" applyFont="1" applyFill="1" applyBorder="1" applyAlignment="1" applyProtection="1">
      <alignment horizontal="center" vertical="center"/>
      <protection locked="0"/>
    </xf>
    <xf numFmtId="0" fontId="14" fillId="13" borderId="11" xfId="0" applyNumberFormat="1" applyFont="1" applyFill="1" applyBorder="1" applyAlignment="1" applyProtection="1">
      <alignment horizontal="left" vertical="center" wrapText="1"/>
      <protection locked="0"/>
    </xf>
    <xf numFmtId="0" fontId="14" fillId="13" borderId="11" xfId="95" applyNumberFormat="1" applyFont="1" applyFill="1" applyBorder="1" applyAlignment="1" applyProtection="1">
      <alignment horizontal="left" vertical="center" wrapText="1"/>
      <protection locked="0"/>
    </xf>
    <xf numFmtId="0" fontId="14" fillId="43" borderId="11" xfId="0" applyFont="1" applyFill="1" applyBorder="1" applyAlignment="1" applyProtection="1">
      <alignment horizontal="center" vertical="center" wrapText="1"/>
      <protection/>
    </xf>
    <xf numFmtId="0" fontId="15" fillId="43" borderId="11" xfId="0" applyFont="1" applyFill="1" applyBorder="1" applyAlignment="1" applyProtection="1">
      <alignment horizontal="center" vertical="center" wrapText="1"/>
      <protection/>
    </xf>
    <xf numFmtId="9" fontId="14" fillId="43" borderId="11" xfId="0" applyNumberFormat="1" applyFont="1" applyFill="1" applyBorder="1" applyAlignment="1" applyProtection="1">
      <alignment horizontal="center" vertical="center"/>
      <protection/>
    </xf>
    <xf numFmtId="0" fontId="16" fillId="43" borderId="11" xfId="0" applyFont="1" applyFill="1" applyBorder="1" applyAlignment="1" applyProtection="1">
      <alignment horizontal="center" vertical="center"/>
      <protection locked="0"/>
    </xf>
    <xf numFmtId="9" fontId="14" fillId="43" borderId="11" xfId="114" applyFont="1" applyFill="1" applyBorder="1" applyAlignment="1" applyProtection="1">
      <alignment horizontal="center" vertical="center" wrapText="1"/>
      <protection locked="0"/>
    </xf>
    <xf numFmtId="9" fontId="16" fillId="43" borderId="11" xfId="0" applyNumberFormat="1" applyFont="1" applyFill="1" applyBorder="1" applyAlignment="1" applyProtection="1">
      <alignment horizontal="center" vertical="center"/>
      <protection locked="0"/>
    </xf>
    <xf numFmtId="0" fontId="14" fillId="43" borderId="11" xfId="0" applyFont="1" applyFill="1" applyBorder="1" applyAlignment="1" applyProtection="1">
      <alignment horizontal="center" vertical="center" wrapText="1"/>
      <protection locked="0"/>
    </xf>
    <xf numFmtId="0" fontId="14" fillId="43" borderId="11" xfId="0" applyFont="1" applyFill="1" applyBorder="1" applyAlignment="1" applyProtection="1">
      <alignment horizontal="center" vertical="center"/>
      <protection/>
    </xf>
    <xf numFmtId="0" fontId="14" fillId="38" borderId="11" xfId="0" applyFont="1" applyFill="1" applyBorder="1" applyAlignment="1" applyProtection="1">
      <alignment horizontal="center" vertical="center" wrapText="1"/>
      <protection/>
    </xf>
    <xf numFmtId="0" fontId="15" fillId="38" borderId="11" xfId="0" applyFont="1" applyFill="1" applyBorder="1" applyAlignment="1" applyProtection="1">
      <alignment horizontal="center" vertical="center" wrapText="1"/>
      <protection/>
    </xf>
    <xf numFmtId="0" fontId="14" fillId="38" borderId="11" xfId="0" applyFont="1" applyFill="1" applyBorder="1" applyAlignment="1" applyProtection="1">
      <alignment horizontal="center" vertical="center"/>
      <protection/>
    </xf>
    <xf numFmtId="9" fontId="14" fillId="38" borderId="11" xfId="0" applyNumberFormat="1" applyFont="1" applyFill="1" applyBorder="1" applyAlignment="1" applyProtection="1">
      <alignment horizontal="center" vertical="center"/>
      <protection/>
    </xf>
    <xf numFmtId="0" fontId="14" fillId="38" borderId="11" xfId="0" applyFont="1" applyFill="1" applyBorder="1" applyAlignment="1" applyProtection="1">
      <alignment horizontal="center" vertical="center" wrapText="1"/>
      <protection locked="0"/>
    </xf>
    <xf numFmtId="0" fontId="16" fillId="38" borderId="11" xfId="0" applyFont="1" applyFill="1" applyBorder="1" applyAlignment="1" applyProtection="1">
      <alignment horizontal="center" vertical="center"/>
      <protection locked="0"/>
    </xf>
    <xf numFmtId="9" fontId="14" fillId="38" borderId="11" xfId="114" applyFont="1" applyFill="1" applyBorder="1" applyAlignment="1" applyProtection="1">
      <alignment horizontal="center" vertical="center" wrapText="1"/>
      <protection locked="0"/>
    </xf>
    <xf numFmtId="9" fontId="16" fillId="38" borderId="11" xfId="0" applyNumberFormat="1" applyFont="1" applyFill="1" applyBorder="1" applyAlignment="1" applyProtection="1">
      <alignment horizontal="center" vertical="center"/>
      <protection locked="0"/>
    </xf>
    <xf numFmtId="0" fontId="14" fillId="38" borderId="11" xfId="0" applyFont="1" applyFill="1" applyBorder="1" applyAlignment="1" applyProtection="1">
      <alignment horizontal="left" vertical="center" wrapText="1"/>
      <protection locked="0"/>
    </xf>
    <xf numFmtId="0" fontId="14" fillId="44" borderId="11" xfId="0" applyFont="1" applyFill="1" applyBorder="1" applyAlignment="1" applyProtection="1">
      <alignment horizontal="center" vertical="center" wrapText="1"/>
      <protection/>
    </xf>
    <xf numFmtId="0" fontId="15" fillId="44" borderId="11" xfId="0" applyFont="1" applyFill="1" applyBorder="1" applyAlignment="1" applyProtection="1">
      <alignment horizontal="center" vertical="center" wrapText="1"/>
      <protection/>
    </xf>
    <xf numFmtId="0" fontId="14" fillId="44" borderId="11" xfId="0" applyFont="1" applyFill="1" applyBorder="1" applyAlignment="1" applyProtection="1">
      <alignment horizontal="center" vertical="center"/>
      <protection/>
    </xf>
    <xf numFmtId="9" fontId="14" fillId="44" borderId="11" xfId="0" applyNumberFormat="1" applyFont="1" applyFill="1" applyBorder="1" applyAlignment="1" applyProtection="1">
      <alignment horizontal="center" vertical="center"/>
      <protection/>
    </xf>
    <xf numFmtId="0" fontId="16" fillId="44" borderId="11" xfId="0" applyFont="1" applyFill="1" applyBorder="1" applyAlignment="1" applyProtection="1">
      <alignment horizontal="center" vertical="center"/>
      <protection locked="0"/>
    </xf>
    <xf numFmtId="0" fontId="16" fillId="44" borderId="11" xfId="0" applyFont="1" applyFill="1" applyBorder="1" applyAlignment="1" applyProtection="1">
      <alignment horizontal="center" vertical="center" wrapText="1"/>
      <protection locked="0"/>
    </xf>
    <xf numFmtId="9" fontId="14" fillId="44" borderId="11" xfId="114" applyFont="1" applyFill="1" applyBorder="1" applyAlignment="1" applyProtection="1">
      <alignment horizontal="center" vertical="center" wrapText="1"/>
      <protection locked="0"/>
    </xf>
    <xf numFmtId="9" fontId="16" fillId="44" borderId="11" xfId="0" applyNumberFormat="1" applyFont="1" applyFill="1" applyBorder="1" applyAlignment="1" applyProtection="1">
      <alignment horizontal="center" vertical="center"/>
      <protection locked="0"/>
    </xf>
    <xf numFmtId="0" fontId="14" fillId="44" borderId="11" xfId="95" applyFont="1" applyFill="1" applyBorder="1" applyAlignment="1" applyProtection="1">
      <alignment horizontal="left" vertical="center" wrapText="1"/>
      <protection locked="0"/>
    </xf>
    <xf numFmtId="0" fontId="14" fillId="45" borderId="11" xfId="0" applyFont="1" applyFill="1" applyBorder="1" applyAlignment="1" applyProtection="1">
      <alignment horizontal="center" vertical="center" wrapText="1"/>
      <protection/>
    </xf>
    <xf numFmtId="0" fontId="15" fillId="45" borderId="11" xfId="0" applyFont="1" applyFill="1" applyBorder="1" applyAlignment="1" applyProtection="1">
      <alignment horizontal="center" vertical="center" wrapText="1"/>
      <protection/>
    </xf>
    <xf numFmtId="0" fontId="14" fillId="45" borderId="11" xfId="0" applyFont="1" applyFill="1" applyBorder="1" applyAlignment="1" applyProtection="1">
      <alignment horizontal="justify" vertical="center" wrapText="1"/>
      <protection/>
    </xf>
    <xf numFmtId="0" fontId="14" fillId="45" borderId="11" xfId="0" applyFont="1" applyFill="1" applyBorder="1" applyAlignment="1" applyProtection="1">
      <alignment horizontal="center" vertical="center"/>
      <protection/>
    </xf>
    <xf numFmtId="9" fontId="14" fillId="45" borderId="11" xfId="0" applyNumberFormat="1" applyFont="1" applyFill="1" applyBorder="1" applyAlignment="1" applyProtection="1">
      <alignment horizontal="center" vertical="center"/>
      <protection/>
    </xf>
    <xf numFmtId="0" fontId="16" fillId="45" borderId="11" xfId="0" applyFont="1" applyFill="1" applyBorder="1" applyAlignment="1" applyProtection="1">
      <alignment horizontal="center" vertical="center"/>
      <protection locked="0"/>
    </xf>
    <xf numFmtId="0" fontId="16" fillId="45" borderId="11" xfId="0" applyFont="1" applyFill="1" applyBorder="1" applyAlignment="1" applyProtection="1">
      <alignment horizontal="center" vertical="center" wrapText="1"/>
      <protection locked="0"/>
    </xf>
    <xf numFmtId="9" fontId="14" fillId="45" borderId="11" xfId="114" applyFont="1" applyFill="1" applyBorder="1" applyAlignment="1" applyProtection="1">
      <alignment horizontal="center" vertical="center" wrapText="1"/>
      <protection locked="0"/>
    </xf>
    <xf numFmtId="9" fontId="16" fillId="45" borderId="11" xfId="0" applyNumberFormat="1" applyFont="1" applyFill="1" applyBorder="1" applyAlignment="1" applyProtection="1">
      <alignment horizontal="center" vertical="center"/>
      <protection locked="0"/>
    </xf>
    <xf numFmtId="0" fontId="14" fillId="45" borderId="11" xfId="95" applyFont="1" applyFill="1" applyBorder="1" applyAlignment="1" applyProtection="1">
      <alignment horizontal="left" vertical="center" wrapText="1"/>
      <protection locked="0"/>
    </xf>
    <xf numFmtId="9" fontId="14" fillId="45" borderId="11" xfId="0" applyNumberFormat="1" applyFont="1" applyFill="1" applyBorder="1" applyAlignment="1" applyProtection="1">
      <alignment horizontal="center" vertical="center" wrapText="1"/>
      <protection/>
    </xf>
    <xf numFmtId="0" fontId="14" fillId="9" borderId="11" xfId="0" applyFont="1" applyFill="1" applyBorder="1" applyAlignment="1" applyProtection="1">
      <alignment horizontal="center" vertical="center" wrapText="1"/>
      <protection/>
    </xf>
    <xf numFmtId="0" fontId="15" fillId="9" borderId="11" xfId="0" applyFont="1" applyFill="1" applyBorder="1" applyAlignment="1" applyProtection="1">
      <alignment horizontal="center" vertical="center" wrapText="1"/>
      <protection/>
    </xf>
    <xf numFmtId="0" fontId="14" fillId="9" borderId="11" xfId="0" applyFont="1" applyFill="1" applyBorder="1" applyAlignment="1" applyProtection="1">
      <alignment horizontal="center" vertical="center"/>
      <protection/>
    </xf>
    <xf numFmtId="9" fontId="14" fillId="9" borderId="11" xfId="0" applyNumberFormat="1" applyFont="1" applyFill="1" applyBorder="1" applyAlignment="1" applyProtection="1">
      <alignment horizontal="center" vertical="center"/>
      <protection/>
    </xf>
    <xf numFmtId="0" fontId="16" fillId="9" borderId="11" xfId="0" applyFont="1" applyFill="1" applyBorder="1" applyAlignment="1" applyProtection="1">
      <alignment horizontal="center" vertical="center"/>
      <protection locked="0"/>
    </xf>
    <xf numFmtId="9" fontId="14" fillId="9" borderId="11" xfId="114" applyFont="1" applyFill="1" applyBorder="1" applyAlignment="1" applyProtection="1">
      <alignment horizontal="center" vertical="center" wrapText="1"/>
      <protection locked="0"/>
    </xf>
    <xf numFmtId="9" fontId="16" fillId="9" borderId="11" xfId="0" applyNumberFormat="1" applyFont="1" applyFill="1" applyBorder="1" applyAlignment="1" applyProtection="1">
      <alignment horizontal="center" vertical="center"/>
      <protection locked="0"/>
    </xf>
    <xf numFmtId="0" fontId="14" fillId="9" borderId="11" xfId="95" applyNumberFormat="1" applyFont="1" applyFill="1" applyBorder="1" applyAlignment="1" applyProtection="1">
      <alignment horizontal="left" vertical="center" wrapText="1"/>
      <protection locked="0"/>
    </xf>
    <xf numFmtId="0" fontId="14" fillId="10" borderId="11" xfId="0" applyFont="1" applyFill="1" applyBorder="1" applyAlignment="1" applyProtection="1">
      <alignment horizontal="center" vertical="center" wrapText="1"/>
      <protection/>
    </xf>
    <xf numFmtId="0" fontId="14" fillId="10" borderId="11" xfId="0" applyFont="1" applyFill="1" applyBorder="1" applyAlignment="1" applyProtection="1">
      <alignment horizontal="center" vertical="center" wrapText="1"/>
      <protection locked="0"/>
    </xf>
    <xf numFmtId="0" fontId="14" fillId="43" borderId="11" xfId="0" applyFont="1" applyFill="1" applyBorder="1" applyAlignment="1" applyProtection="1">
      <alignment horizontal="center" vertical="center"/>
      <protection locked="0"/>
    </xf>
    <xf numFmtId="9" fontId="14" fillId="43" borderId="11" xfId="0" applyNumberFormat="1" applyFont="1" applyFill="1" applyBorder="1" applyAlignment="1" applyProtection="1">
      <alignment horizontal="center" vertical="center"/>
      <protection locked="0"/>
    </xf>
    <xf numFmtId="0" fontId="14" fillId="43" borderId="11" xfId="0" applyFont="1" applyFill="1" applyBorder="1" applyAlignment="1" applyProtection="1">
      <alignment horizontal="justify" vertical="center" wrapText="1"/>
      <protection locked="0"/>
    </xf>
    <xf numFmtId="0" fontId="14" fillId="38" borderId="11" xfId="0" applyFont="1" applyFill="1" applyBorder="1" applyAlignment="1" applyProtection="1">
      <alignment horizontal="center" vertical="center"/>
      <protection locked="0"/>
    </xf>
    <xf numFmtId="9" fontId="14" fillId="38" borderId="11" xfId="0" applyNumberFormat="1" applyFont="1" applyFill="1" applyBorder="1" applyAlignment="1" applyProtection="1">
      <alignment horizontal="center" vertical="center"/>
      <protection locked="0"/>
    </xf>
    <xf numFmtId="0" fontId="14" fillId="38" borderId="11" xfId="0" applyFont="1" applyFill="1" applyBorder="1" applyAlignment="1" applyProtection="1">
      <alignment horizontal="justify" vertical="center" wrapText="1"/>
      <protection locked="0"/>
    </xf>
    <xf numFmtId="0" fontId="14" fillId="44" borderId="11" xfId="95" applyFont="1" applyFill="1" applyBorder="1" applyAlignment="1" applyProtection="1">
      <alignment horizontal="justify" vertical="center"/>
      <protection locked="0"/>
    </xf>
    <xf numFmtId="0" fontId="14" fillId="44" borderId="11" xfId="95" applyFont="1" applyFill="1" applyBorder="1" applyAlignment="1" applyProtection="1">
      <alignment horizontal="justify" vertical="center" wrapText="1"/>
      <protection locked="0"/>
    </xf>
    <xf numFmtId="0" fontId="14" fillId="45" borderId="11" xfId="95" applyFont="1" applyFill="1" applyBorder="1" applyAlignment="1" applyProtection="1">
      <alignment horizontal="justify" vertical="center" wrapText="1"/>
      <protection locked="0"/>
    </xf>
    <xf numFmtId="0" fontId="14" fillId="9" borderId="11" xfId="95" applyNumberFormat="1" applyFont="1" applyFill="1" applyBorder="1" applyAlignment="1" applyProtection="1">
      <alignment horizontal="justify" vertical="center" wrapText="1"/>
      <protection locked="0"/>
    </xf>
    <xf numFmtId="0" fontId="53" fillId="46" borderId="11" xfId="0" applyFont="1" applyFill="1" applyBorder="1" applyAlignment="1">
      <alignment horizontal="justify" vertical="center"/>
    </xf>
    <xf numFmtId="0" fontId="14" fillId="8" borderId="11" xfId="0" applyFont="1" applyFill="1" applyBorder="1" applyAlignment="1" applyProtection="1">
      <alignment horizontal="justify" vertical="center" wrapText="1"/>
      <protection locked="0"/>
    </xf>
    <xf numFmtId="0" fontId="16" fillId="8" borderId="11" xfId="0" applyFont="1" applyFill="1" applyBorder="1" applyAlignment="1" applyProtection="1">
      <alignment horizontal="justify" vertical="center" wrapText="1"/>
      <protection locked="0"/>
    </xf>
    <xf numFmtId="0" fontId="14" fillId="40" borderId="11" xfId="0" applyFont="1" applyFill="1" applyBorder="1" applyAlignment="1" applyProtection="1">
      <alignment horizontal="justify" vertical="center" wrapText="1"/>
      <protection locked="0"/>
    </xf>
    <xf numFmtId="0" fontId="14" fillId="4" borderId="11" xfId="0" applyNumberFormat="1" applyFont="1" applyFill="1" applyBorder="1" applyAlignment="1" applyProtection="1">
      <alignment horizontal="justify" vertical="center" wrapText="1"/>
      <protection locked="0"/>
    </xf>
    <xf numFmtId="0" fontId="14" fillId="41" borderId="11" xfId="95" applyFont="1" applyFill="1" applyBorder="1" applyAlignment="1" applyProtection="1">
      <alignment horizontal="justify" vertical="center" wrapText="1"/>
      <protection/>
    </xf>
    <xf numFmtId="0" fontId="14" fillId="41" borderId="11" xfId="95" applyFont="1" applyFill="1" applyBorder="1" applyAlignment="1" applyProtection="1">
      <alignment horizontal="justify" vertical="center" wrapText="1"/>
      <protection locked="0"/>
    </xf>
    <xf numFmtId="0" fontId="14" fillId="7" borderId="11" xfId="0" applyFont="1" applyFill="1" applyBorder="1" applyAlignment="1" applyProtection="1">
      <alignment horizontal="justify" vertical="center" wrapText="1"/>
      <protection locked="0"/>
    </xf>
    <xf numFmtId="0" fontId="14" fillId="12" borderId="11" xfId="95" applyFont="1" applyFill="1" applyBorder="1" applyAlignment="1" applyProtection="1">
      <alignment horizontal="justify" vertical="center" wrapText="1"/>
      <protection locked="0"/>
    </xf>
    <xf numFmtId="0" fontId="14" fillId="12" borderId="11" xfId="95" applyNumberFormat="1" applyFont="1" applyFill="1" applyBorder="1" applyAlignment="1" applyProtection="1">
      <alignment horizontal="justify" vertical="center" wrapText="1"/>
      <protection locked="0"/>
    </xf>
    <xf numFmtId="0" fontId="14" fillId="42" borderId="11" xfId="95" applyFont="1" applyFill="1" applyBorder="1" applyAlignment="1" applyProtection="1">
      <alignment horizontal="justify" vertical="center" wrapText="1"/>
      <protection locked="0"/>
    </xf>
    <xf numFmtId="0" fontId="14" fillId="13" borderId="11" xfId="0" applyNumberFormat="1" applyFont="1" applyFill="1" applyBorder="1" applyAlignment="1" applyProtection="1">
      <alignment horizontal="justify" vertical="center" wrapText="1"/>
      <protection locked="0"/>
    </xf>
    <xf numFmtId="0" fontId="14" fillId="13" borderId="11" xfId="95" applyNumberFormat="1" applyFont="1" applyFill="1" applyBorder="1" applyAlignment="1" applyProtection="1">
      <alignment horizontal="justify" vertical="center" wrapText="1"/>
      <protection locked="0"/>
    </xf>
    <xf numFmtId="0" fontId="53" fillId="0" borderId="0" xfId="0" applyFont="1" applyAlignment="1">
      <alignment horizontal="justify" vertical="center"/>
    </xf>
    <xf numFmtId="49" fontId="14" fillId="47" borderId="11" xfId="0" applyNumberFormat="1" applyFont="1" applyFill="1" applyBorder="1" applyAlignment="1" applyProtection="1">
      <alignment horizontal="center" vertical="center" wrapText="1"/>
      <protection/>
    </xf>
    <xf numFmtId="0" fontId="14" fillId="47" borderId="11" xfId="0" applyFont="1" applyFill="1" applyBorder="1" applyAlignment="1" applyProtection="1">
      <alignment horizontal="center" vertical="center" wrapText="1"/>
      <protection/>
    </xf>
    <xf numFmtId="0" fontId="15" fillId="47" borderId="12" xfId="0" applyFont="1" applyFill="1" applyBorder="1" applyAlignment="1" applyProtection="1">
      <alignment horizontal="center" vertical="center" wrapText="1"/>
      <protection/>
    </xf>
    <xf numFmtId="0" fontId="14" fillId="47" borderId="12" xfId="0" applyFont="1" applyFill="1" applyBorder="1" applyAlignment="1" applyProtection="1">
      <alignment horizontal="center" vertical="center" wrapText="1"/>
      <protection/>
    </xf>
    <xf numFmtId="9" fontId="14" fillId="47" borderId="11" xfId="0" applyNumberFormat="1" applyFont="1" applyFill="1" applyBorder="1" applyAlignment="1" applyProtection="1">
      <alignment horizontal="center" vertical="center"/>
      <protection/>
    </xf>
    <xf numFmtId="0" fontId="16" fillId="47" borderId="11" xfId="0" applyFont="1" applyFill="1" applyBorder="1" applyAlignment="1" applyProtection="1">
      <alignment horizontal="center" vertical="center"/>
      <protection locked="0"/>
    </xf>
    <xf numFmtId="49" fontId="15" fillId="47" borderId="11" xfId="0" applyNumberFormat="1" applyFont="1" applyFill="1" applyBorder="1" applyAlignment="1" applyProtection="1">
      <alignment horizontal="center" vertical="center" wrapText="1"/>
      <protection/>
    </xf>
    <xf numFmtId="9" fontId="14" fillId="47" borderId="11" xfId="114" applyFont="1" applyFill="1" applyBorder="1" applyAlignment="1" applyProtection="1">
      <alignment horizontal="center" vertical="center" wrapText="1"/>
      <protection locked="0"/>
    </xf>
    <xf numFmtId="0" fontId="14" fillId="47" borderId="11" xfId="0" applyFont="1" applyFill="1" applyBorder="1" applyAlignment="1" applyProtection="1">
      <alignment horizontal="center" vertical="center"/>
      <protection locked="0"/>
    </xf>
    <xf numFmtId="180" fontId="16" fillId="47" borderId="11" xfId="0" applyNumberFormat="1" applyFont="1" applyFill="1" applyBorder="1" applyAlignment="1" applyProtection="1">
      <alignment horizontal="center" vertical="center"/>
      <protection locked="0"/>
    </xf>
    <xf numFmtId="0" fontId="14" fillId="47" borderId="11" xfId="0" applyNumberFormat="1" applyFont="1" applyFill="1" applyBorder="1" applyAlignment="1" applyProtection="1">
      <alignment horizontal="left" vertical="center" wrapText="1"/>
      <protection locked="0"/>
    </xf>
    <xf numFmtId="0" fontId="14" fillId="47" borderId="11" xfId="0" applyNumberFormat="1" applyFont="1" applyFill="1" applyBorder="1" applyAlignment="1" applyProtection="1">
      <alignment horizontal="justify" vertical="center" wrapText="1"/>
      <protection locked="0"/>
    </xf>
    <xf numFmtId="0" fontId="14" fillId="47" borderId="11" xfId="95" applyFont="1" applyFill="1" applyBorder="1" applyAlignment="1" applyProtection="1">
      <alignment horizontal="left" vertical="center" wrapText="1"/>
      <protection locked="0"/>
    </xf>
    <xf numFmtId="0" fontId="14" fillId="47" borderId="13" xfId="95" applyFont="1" applyFill="1" applyBorder="1" applyAlignment="1" applyProtection="1">
      <alignment horizontal="left" vertical="center" wrapText="1"/>
      <protection locked="0"/>
    </xf>
    <xf numFmtId="0" fontId="14" fillId="47" borderId="13" xfId="95" applyFont="1" applyFill="1" applyBorder="1" applyAlignment="1" applyProtection="1">
      <alignment horizontal="justify" vertical="center" wrapText="1"/>
      <protection locked="0"/>
    </xf>
    <xf numFmtId="0" fontId="14" fillId="42" borderId="11" xfId="0" applyFont="1" applyFill="1" applyBorder="1" applyAlignment="1" applyProtection="1">
      <alignment horizontal="center" vertical="center"/>
      <protection locked="0"/>
    </xf>
    <xf numFmtId="0" fontId="55" fillId="46" borderId="11" xfId="0" applyFont="1" applyFill="1" applyBorder="1" applyAlignment="1">
      <alignment/>
    </xf>
    <xf numFmtId="0" fontId="18" fillId="8" borderId="11" xfId="0" applyFont="1" applyFill="1" applyBorder="1" applyAlignment="1" applyProtection="1">
      <alignment horizontal="center" vertical="center" wrapText="1"/>
      <protection locked="0"/>
    </xf>
    <xf numFmtId="0" fontId="19" fillId="40" borderId="11" xfId="0" applyFont="1" applyFill="1" applyBorder="1" applyAlignment="1" applyProtection="1">
      <alignment horizontal="center" vertical="center" wrapText="1"/>
      <protection locked="0"/>
    </xf>
    <xf numFmtId="0" fontId="18" fillId="4" borderId="11" xfId="0" applyFont="1" applyFill="1" applyBorder="1" applyAlignment="1" applyProtection="1">
      <alignment horizontal="center" vertical="center" wrapText="1"/>
      <protection locked="0"/>
    </xf>
    <xf numFmtId="0" fontId="18" fillId="41" borderId="11" xfId="94" applyNumberFormat="1" applyFont="1" applyFill="1" applyBorder="1" applyAlignment="1" applyProtection="1">
      <alignment horizontal="center" vertical="center" wrapText="1"/>
      <protection locked="0"/>
    </xf>
    <xf numFmtId="0" fontId="18" fillId="47" borderId="11" xfId="94" applyFont="1" applyFill="1" applyBorder="1" applyAlignment="1" applyProtection="1">
      <alignment horizontal="center" vertical="center" wrapText="1"/>
      <protection locked="0"/>
    </xf>
    <xf numFmtId="0" fontId="18" fillId="47" borderId="13" xfId="95" applyFont="1" applyFill="1" applyBorder="1" applyAlignment="1" applyProtection="1">
      <alignment horizontal="center" vertical="center" wrapText="1"/>
      <protection locked="0"/>
    </xf>
    <xf numFmtId="0" fontId="18" fillId="7" borderId="11" xfId="0" applyFont="1" applyFill="1" applyBorder="1" applyAlignment="1" applyProtection="1">
      <alignment horizontal="center" vertical="center" wrapText="1"/>
      <protection locked="0"/>
    </xf>
    <xf numFmtId="0" fontId="18" fillId="12" borderId="11" xfId="95" applyFont="1" applyFill="1" applyBorder="1" applyAlignment="1" applyProtection="1">
      <alignment horizontal="center" vertical="center" wrapText="1"/>
      <protection locked="0"/>
    </xf>
    <xf numFmtId="0" fontId="18" fillId="42" borderId="11" xfId="0" applyFont="1" applyFill="1" applyBorder="1" applyAlignment="1" applyProtection="1">
      <alignment horizontal="center" vertical="center" wrapText="1"/>
      <protection locked="0"/>
    </xf>
    <xf numFmtId="0" fontId="18" fillId="13" borderId="11" xfId="0" applyNumberFormat="1" applyFont="1" applyFill="1" applyBorder="1" applyAlignment="1" applyProtection="1">
      <alignment horizontal="center" vertical="center" wrapText="1"/>
      <protection locked="0"/>
    </xf>
    <xf numFmtId="0" fontId="18" fillId="13" borderId="11" xfId="94" applyNumberFormat="1" applyFont="1" applyFill="1" applyBorder="1" applyAlignment="1" applyProtection="1">
      <alignment horizontal="center" vertical="center"/>
      <protection locked="0"/>
    </xf>
    <xf numFmtId="0" fontId="19" fillId="43" borderId="11" xfId="0" applyFont="1" applyFill="1" applyBorder="1" applyAlignment="1" applyProtection="1">
      <alignment horizontal="center" vertical="center"/>
      <protection locked="0"/>
    </xf>
    <xf numFmtId="0" fontId="18" fillId="43" borderId="11" xfId="0" applyFont="1" applyFill="1" applyBorder="1" applyAlignment="1" applyProtection="1">
      <alignment horizontal="center" vertical="center"/>
      <protection locked="0"/>
    </xf>
    <xf numFmtId="0" fontId="18" fillId="38" borderId="11" xfId="94" applyFont="1" applyFill="1" applyBorder="1" applyAlignment="1" applyProtection="1">
      <alignment horizontal="center" vertical="center" wrapText="1"/>
      <protection locked="0"/>
    </xf>
    <xf numFmtId="0" fontId="18" fillId="44" borderId="11" xfId="94" applyFont="1" applyFill="1" applyBorder="1" applyAlignment="1" applyProtection="1">
      <alignment horizontal="center" vertical="center" wrapText="1"/>
      <protection locked="0"/>
    </xf>
    <xf numFmtId="0" fontId="18" fillId="45" borderId="11" xfId="94" applyFont="1" applyFill="1" applyBorder="1" applyAlignment="1" applyProtection="1">
      <alignment horizontal="center" vertical="center" wrapText="1"/>
      <protection locked="0"/>
    </xf>
    <xf numFmtId="0" fontId="18" fillId="9" borderId="11" xfId="94" applyNumberFormat="1" applyFont="1" applyFill="1" applyBorder="1" applyAlignment="1" applyProtection="1">
      <alignment horizontal="center" vertical="center" wrapText="1"/>
      <protection locked="0"/>
    </xf>
    <xf numFmtId="0" fontId="55" fillId="0" borderId="0" xfId="0" applyFont="1" applyAlignment="1">
      <alignment/>
    </xf>
    <xf numFmtId="0" fontId="20" fillId="32" borderId="11" xfId="0" applyFont="1" applyFill="1" applyBorder="1" applyAlignment="1" applyProtection="1">
      <alignment horizontal="center" vertical="center" wrapText="1"/>
      <protection locked="0"/>
    </xf>
    <xf numFmtId="0" fontId="9" fillId="38" borderId="13" xfId="0" applyFont="1" applyFill="1" applyBorder="1" applyAlignment="1" applyProtection="1">
      <alignment horizontal="center" vertical="center" wrapText="1"/>
      <protection locked="0"/>
    </xf>
    <xf numFmtId="0" fontId="9" fillId="38" borderId="14" xfId="0" applyFont="1" applyFill="1" applyBorder="1" applyAlignment="1" applyProtection="1">
      <alignment horizontal="center" vertical="center" wrapText="1"/>
      <protection locked="0"/>
    </xf>
    <xf numFmtId="0" fontId="9" fillId="38" borderId="15" xfId="0" applyFont="1" applyFill="1" applyBorder="1" applyAlignment="1" applyProtection="1">
      <alignment horizontal="center" vertical="center" wrapText="1"/>
      <protection locked="0"/>
    </xf>
    <xf numFmtId="0" fontId="9" fillId="32" borderId="11" xfId="0" applyFont="1" applyFill="1" applyBorder="1" applyAlignment="1" applyProtection="1">
      <alignment horizontal="center" vertical="center" wrapText="1"/>
      <protection locked="0"/>
    </xf>
    <xf numFmtId="0" fontId="9" fillId="33" borderId="11" xfId="76" applyFont="1" applyFill="1" applyBorder="1" applyAlignment="1">
      <alignment horizontal="center" vertical="center"/>
      <protection/>
    </xf>
  </cellXfs>
  <cellStyles count="11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3" xfId="48"/>
    <cellStyle name="Hyperlink" xfId="49"/>
    <cellStyle name="Followed Hyperlink" xfId="50"/>
    <cellStyle name="Incorrecto" xfId="51"/>
    <cellStyle name="Comma" xfId="52"/>
    <cellStyle name="Comma [0]" xfId="53"/>
    <cellStyle name="Millares 10" xfId="54"/>
    <cellStyle name="Millares 11" xfId="55"/>
    <cellStyle name="Millares 12" xfId="56"/>
    <cellStyle name="Millares 13" xfId="57"/>
    <cellStyle name="Millares 14" xfId="58"/>
    <cellStyle name="Millares 2" xfId="59"/>
    <cellStyle name="Millares 3" xfId="60"/>
    <cellStyle name="Millares 4" xfId="61"/>
    <cellStyle name="Millares 5" xfId="62"/>
    <cellStyle name="Millares 6" xfId="63"/>
    <cellStyle name="Millares 7" xfId="64"/>
    <cellStyle name="Millares 8" xfId="65"/>
    <cellStyle name="Millares 9" xfId="66"/>
    <cellStyle name="Currency" xfId="67"/>
    <cellStyle name="Currency [0]" xfId="68"/>
    <cellStyle name="Neutral" xfId="69"/>
    <cellStyle name="Normal 10" xfId="70"/>
    <cellStyle name="Normal 11" xfId="71"/>
    <cellStyle name="Normal 12" xfId="72"/>
    <cellStyle name="Normal 13" xfId="73"/>
    <cellStyle name="Normal 14" xfId="74"/>
    <cellStyle name="Normal 15" xfId="75"/>
    <cellStyle name="Normal 2" xfId="76"/>
    <cellStyle name="Normal 2 10" xfId="77"/>
    <cellStyle name="Normal 2 11" xfId="78"/>
    <cellStyle name="Normal 2 12" xfId="79"/>
    <cellStyle name="Normal 2 13" xfId="80"/>
    <cellStyle name="Normal 2 14" xfId="81"/>
    <cellStyle name="Normal 2 15" xfId="82"/>
    <cellStyle name="Normal 2 15 2" xfId="83"/>
    <cellStyle name="Normal 2 15 3" xfId="84"/>
    <cellStyle name="Normal 2 2" xfId="85"/>
    <cellStyle name="Normal 2 3" xfId="86"/>
    <cellStyle name="Normal 2 4" xfId="87"/>
    <cellStyle name="Normal 2 5" xfId="88"/>
    <cellStyle name="Normal 2 6" xfId="89"/>
    <cellStyle name="Normal 2 7" xfId="90"/>
    <cellStyle name="Normal 2 8" xfId="91"/>
    <cellStyle name="Normal 2 9" xfId="92"/>
    <cellStyle name="Normal 3" xfId="93"/>
    <cellStyle name="Normal 4" xfId="94"/>
    <cellStyle name="Normal 4 2" xfId="95"/>
    <cellStyle name="Normal 4_Hoja1" xfId="96"/>
    <cellStyle name="Normal 5" xfId="97"/>
    <cellStyle name="Normal 6" xfId="98"/>
    <cellStyle name="Normal 6 2" xfId="99"/>
    <cellStyle name="Normal 6_Hoja1" xfId="100"/>
    <cellStyle name="Normal 7" xfId="101"/>
    <cellStyle name="Normal 8" xfId="102"/>
    <cellStyle name="Normal 9" xfId="103"/>
    <cellStyle name="Normal 9 2" xfId="104"/>
    <cellStyle name="Normal 9_Hoja1" xfId="105"/>
    <cellStyle name="Notas" xfId="106"/>
    <cellStyle name="Percent" xfId="107"/>
    <cellStyle name="Porcentual 10" xfId="108"/>
    <cellStyle name="Porcentual 11" xfId="109"/>
    <cellStyle name="Porcentual 12" xfId="110"/>
    <cellStyle name="Porcentual 13" xfId="111"/>
    <cellStyle name="Porcentual 14" xfId="112"/>
    <cellStyle name="Porcentual 15" xfId="113"/>
    <cellStyle name="Porcentual 2" xfId="114"/>
    <cellStyle name="Porcentual 2 2" xfId="115"/>
    <cellStyle name="Porcentual 2 2 2" xfId="116"/>
    <cellStyle name="Porcentual 2 2 3" xfId="117"/>
    <cellStyle name="Porcentual 3" xfId="118"/>
    <cellStyle name="Porcentual 4" xfId="119"/>
    <cellStyle name="Porcentual 5" xfId="120"/>
    <cellStyle name="Porcentual 6" xfId="121"/>
    <cellStyle name="Porcentual 7" xfId="122"/>
    <cellStyle name="Porcentual 8" xfId="123"/>
    <cellStyle name="Porcentual 9" xfId="124"/>
    <cellStyle name="Salida" xfId="125"/>
    <cellStyle name="Texto de advertencia" xfId="126"/>
    <cellStyle name="Texto explicativo" xfId="127"/>
    <cellStyle name="Título" xfId="128"/>
    <cellStyle name="Título 2" xfId="129"/>
    <cellStyle name="Título 3" xfId="130"/>
    <cellStyle name="Total" xfId="131"/>
  </cellStyles>
  <dxfs count="15">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ont>
        <color auto="1"/>
      </font>
      <fill>
        <patternFill>
          <bgColor rgb="FFFF0000"/>
        </patternFill>
      </fill>
    </dxf>
    <dxf>
      <font>
        <color auto="1"/>
      </font>
      <fill>
        <patternFill>
          <bgColor rgb="FFFF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66675</xdr:rowOff>
    </xdr:from>
    <xdr:to>
      <xdr:col>1</xdr:col>
      <xdr:colOff>676275</xdr:colOff>
      <xdr:row>2</xdr:row>
      <xdr:rowOff>314325</xdr:rowOff>
    </xdr:to>
    <xdr:pic>
      <xdr:nvPicPr>
        <xdr:cNvPr id="1" name="Picture 30"/>
        <xdr:cNvPicPr preferRelativeResize="1">
          <a:picLocks noChangeAspect="1"/>
        </xdr:cNvPicPr>
      </xdr:nvPicPr>
      <xdr:blipFill>
        <a:blip r:embed="rId1"/>
        <a:stretch>
          <a:fillRect/>
        </a:stretch>
      </xdr:blipFill>
      <xdr:spPr>
        <a:xfrm>
          <a:off x="209550" y="66675"/>
          <a:ext cx="2124075" cy="647700"/>
        </a:xfrm>
        <a:prstGeom prst="rect">
          <a:avLst/>
        </a:prstGeom>
        <a:noFill/>
        <a:ln w="9525" cmpd="sng">
          <a:noFill/>
        </a:ln>
      </xdr:spPr>
    </xdr:pic>
    <xdr:clientData/>
  </xdr:twoCellAnchor>
  <xdr:twoCellAnchor>
    <xdr:from>
      <xdr:col>17</xdr:col>
      <xdr:colOff>2505075</xdr:colOff>
      <xdr:row>0</xdr:row>
      <xdr:rowOff>38100</xdr:rowOff>
    </xdr:from>
    <xdr:to>
      <xdr:col>18</xdr:col>
      <xdr:colOff>2428875</xdr:colOff>
      <xdr:row>2</xdr:row>
      <xdr:rowOff>285750</xdr:rowOff>
    </xdr:to>
    <xdr:pic>
      <xdr:nvPicPr>
        <xdr:cNvPr id="2" name="Picture 267" descr="LOGOFPS1"/>
        <xdr:cNvPicPr preferRelativeResize="1">
          <a:picLocks noChangeAspect="1"/>
        </xdr:cNvPicPr>
      </xdr:nvPicPr>
      <xdr:blipFill>
        <a:blip r:embed="rId2"/>
        <a:stretch>
          <a:fillRect/>
        </a:stretch>
      </xdr:blipFill>
      <xdr:spPr>
        <a:xfrm>
          <a:off x="24269700" y="38100"/>
          <a:ext cx="52387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7"/>
  <sheetViews>
    <sheetView tabSelected="1" zoomScalePageLayoutView="0" workbookViewId="0" topLeftCell="P1">
      <pane ySplit="7" topLeftCell="A56" activePane="bottomLeft" state="frozen"/>
      <selection pane="topLeft" activeCell="A1" sqref="A1"/>
      <selection pane="bottomLeft" activeCell="S56" sqref="S56"/>
    </sheetView>
  </sheetViews>
  <sheetFormatPr defaultColWidth="11.421875" defaultRowHeight="15"/>
  <cols>
    <col min="1" max="1" width="24.8515625" style="2" customWidth="1"/>
    <col min="2" max="2" width="16.421875" style="2" customWidth="1"/>
    <col min="3" max="3" width="12.00390625" style="2" customWidth="1"/>
    <col min="4" max="4" width="28.00390625" style="2" customWidth="1"/>
    <col min="5" max="5" width="25.8515625" style="5" customWidth="1"/>
    <col min="6" max="6" width="18.28125" style="2" customWidth="1"/>
    <col min="7" max="7" width="18.7109375" style="2" customWidth="1"/>
    <col min="8" max="8" width="9.140625" style="2" customWidth="1"/>
    <col min="9" max="9" width="17.8515625" style="2" customWidth="1"/>
    <col min="10" max="10" width="21.57421875" style="2" customWidth="1"/>
    <col min="11" max="11" width="18.28125" style="2" customWidth="1"/>
    <col min="12" max="12" width="18.421875" style="2" customWidth="1"/>
    <col min="13" max="13" width="19.8515625" style="2" customWidth="1"/>
    <col min="14" max="14" width="22.140625" style="2" customWidth="1"/>
    <col min="15" max="15" width="18.57421875" style="2" customWidth="1"/>
    <col min="16" max="16" width="12.421875" style="2" customWidth="1"/>
    <col min="17" max="17" width="24.00390625" style="2" customWidth="1"/>
    <col min="18" max="18" width="79.7109375" style="2" customWidth="1"/>
    <col min="19" max="19" width="66.57421875" style="170" customWidth="1"/>
    <col min="20" max="20" width="17.7109375" style="205" customWidth="1"/>
    <col min="21" max="22" width="11.421875" style="2" customWidth="1"/>
    <col min="23" max="23" width="13.00390625" style="2" bestFit="1" customWidth="1"/>
    <col min="24" max="16384" width="11.421875" style="2" customWidth="1"/>
  </cols>
  <sheetData>
    <row r="1" spans="1:20" ht="20.25" customHeight="1">
      <c r="A1" s="211"/>
      <c r="B1" s="211"/>
      <c r="C1" s="211" t="s">
        <v>76</v>
      </c>
      <c r="D1" s="211"/>
      <c r="E1" s="211"/>
      <c r="F1" s="211"/>
      <c r="G1" s="211"/>
      <c r="H1" s="211"/>
      <c r="I1" s="211"/>
      <c r="J1" s="211"/>
      <c r="K1" s="211"/>
      <c r="L1" s="211"/>
      <c r="M1" s="211"/>
      <c r="N1" s="211"/>
      <c r="O1" s="211"/>
      <c r="P1" s="211"/>
      <c r="Q1" s="211"/>
      <c r="R1" s="211"/>
      <c r="S1" s="211"/>
      <c r="T1" s="211"/>
    </row>
    <row r="2" spans="1:20" ht="11.25" customHeight="1">
      <c r="A2" s="211"/>
      <c r="B2" s="211"/>
      <c r="C2" s="211" t="s">
        <v>21</v>
      </c>
      <c r="D2" s="211"/>
      <c r="E2" s="211"/>
      <c r="F2" s="211"/>
      <c r="G2" s="211"/>
      <c r="H2" s="211"/>
      <c r="I2" s="211"/>
      <c r="J2" s="211"/>
      <c r="K2" s="211"/>
      <c r="L2" s="211"/>
      <c r="M2" s="211"/>
      <c r="N2" s="211"/>
      <c r="O2" s="211"/>
      <c r="P2" s="211"/>
      <c r="Q2" s="211"/>
      <c r="R2" s="211"/>
      <c r="S2" s="211"/>
      <c r="T2" s="211"/>
    </row>
    <row r="3" spans="1:20" ht="33" customHeight="1">
      <c r="A3" s="211"/>
      <c r="B3" s="211"/>
      <c r="C3" s="211"/>
      <c r="D3" s="211"/>
      <c r="E3" s="211"/>
      <c r="F3" s="211"/>
      <c r="G3" s="211"/>
      <c r="H3" s="211"/>
      <c r="I3" s="211"/>
      <c r="J3" s="211"/>
      <c r="K3" s="211"/>
      <c r="L3" s="211"/>
      <c r="M3" s="211"/>
      <c r="N3" s="211"/>
      <c r="O3" s="211"/>
      <c r="P3" s="211"/>
      <c r="Q3" s="211"/>
      <c r="R3" s="211"/>
      <c r="S3" s="211"/>
      <c r="T3" s="211"/>
    </row>
    <row r="4" spans="1:20" ht="24" customHeight="1">
      <c r="A4" s="211" t="s">
        <v>68</v>
      </c>
      <c r="B4" s="211"/>
      <c r="C4" s="211" t="s">
        <v>22</v>
      </c>
      <c r="D4" s="211"/>
      <c r="E4" s="211"/>
      <c r="F4" s="211"/>
      <c r="G4" s="211"/>
      <c r="H4" s="211"/>
      <c r="I4" s="211"/>
      <c r="J4" s="211"/>
      <c r="K4" s="211" t="s">
        <v>69</v>
      </c>
      <c r="L4" s="211"/>
      <c r="M4" s="211"/>
      <c r="N4" s="211"/>
      <c r="O4" s="211"/>
      <c r="P4" s="211"/>
      <c r="Q4" s="211"/>
      <c r="R4" s="211" t="s">
        <v>19</v>
      </c>
      <c r="S4" s="211"/>
      <c r="T4" s="211"/>
    </row>
    <row r="5" spans="1:20" ht="6.75" customHeight="1">
      <c r="A5" s="10"/>
      <c r="B5" s="10"/>
      <c r="C5" s="10"/>
      <c r="D5" s="10"/>
      <c r="E5" s="11"/>
      <c r="F5" s="10"/>
      <c r="G5" s="10"/>
      <c r="H5" s="10"/>
      <c r="I5" s="10"/>
      <c r="J5" s="10"/>
      <c r="K5" s="10"/>
      <c r="L5" s="10"/>
      <c r="M5" s="10"/>
      <c r="N5" s="10"/>
      <c r="O5" s="10"/>
      <c r="P5" s="10"/>
      <c r="Q5" s="10"/>
      <c r="R5" s="10"/>
      <c r="S5" s="157"/>
      <c r="T5" s="187"/>
    </row>
    <row r="6" spans="1:20" ht="23.25" customHeight="1">
      <c r="A6" s="207" t="s">
        <v>0</v>
      </c>
      <c r="B6" s="208"/>
      <c r="C6" s="208"/>
      <c r="D6" s="208"/>
      <c r="E6" s="208"/>
      <c r="F6" s="208"/>
      <c r="G6" s="208"/>
      <c r="H6" s="209"/>
      <c r="I6" s="210" t="s">
        <v>1</v>
      </c>
      <c r="J6" s="210"/>
      <c r="K6" s="210"/>
      <c r="L6" s="210"/>
      <c r="M6" s="210" t="s">
        <v>2</v>
      </c>
      <c r="N6" s="210"/>
      <c r="O6" s="210"/>
      <c r="P6" s="210"/>
      <c r="Q6" s="210"/>
      <c r="R6" s="210"/>
      <c r="S6" s="210"/>
      <c r="T6" s="210"/>
    </row>
    <row r="7" spans="1:20" ht="102.75" customHeight="1">
      <c r="A7" s="21" t="s">
        <v>18</v>
      </c>
      <c r="B7" s="21" t="s">
        <v>3</v>
      </c>
      <c r="C7" s="21" t="s">
        <v>4</v>
      </c>
      <c r="D7" s="21" t="s">
        <v>5</v>
      </c>
      <c r="E7" s="21" t="s">
        <v>6</v>
      </c>
      <c r="F7" s="21" t="s">
        <v>7</v>
      </c>
      <c r="G7" s="21" t="s">
        <v>20</v>
      </c>
      <c r="H7" s="21" t="s">
        <v>8</v>
      </c>
      <c r="I7" s="13" t="s">
        <v>9</v>
      </c>
      <c r="J7" s="20" t="s">
        <v>10</v>
      </c>
      <c r="K7" s="16" t="s">
        <v>11</v>
      </c>
      <c r="L7" s="14" t="s">
        <v>12</v>
      </c>
      <c r="M7" s="22" t="s">
        <v>13</v>
      </c>
      <c r="N7" s="22" t="s">
        <v>14</v>
      </c>
      <c r="O7" s="15" t="s">
        <v>15</v>
      </c>
      <c r="P7" s="15" t="s">
        <v>142</v>
      </c>
      <c r="Q7" s="12" t="s">
        <v>16</v>
      </c>
      <c r="R7" s="12" t="s">
        <v>17</v>
      </c>
      <c r="S7" s="12" t="s">
        <v>77</v>
      </c>
      <c r="T7" s="206" t="s">
        <v>78</v>
      </c>
    </row>
    <row r="8" spans="1:20" ht="115.5" customHeight="1" hidden="1">
      <c r="A8" s="24" t="s">
        <v>23</v>
      </c>
      <c r="B8" s="24" t="s">
        <v>24</v>
      </c>
      <c r="C8" s="24" t="s">
        <v>165</v>
      </c>
      <c r="D8" s="25" t="s">
        <v>164</v>
      </c>
      <c r="E8" s="24" t="s">
        <v>166</v>
      </c>
      <c r="F8" s="26">
        <v>6</v>
      </c>
      <c r="G8" s="24" t="s">
        <v>26</v>
      </c>
      <c r="H8" s="27">
        <v>1</v>
      </c>
      <c r="I8" s="24" t="s">
        <v>92</v>
      </c>
      <c r="J8" s="24" t="s">
        <v>93</v>
      </c>
      <c r="K8" s="24" t="s">
        <v>94</v>
      </c>
      <c r="L8" s="24" t="s">
        <v>95</v>
      </c>
      <c r="M8" s="28" t="s">
        <v>203</v>
      </c>
      <c r="N8" s="28" t="s">
        <v>203</v>
      </c>
      <c r="O8" s="28" t="s">
        <v>203</v>
      </c>
      <c r="P8" s="28" t="s">
        <v>203</v>
      </c>
      <c r="Q8" s="28" t="s">
        <v>203</v>
      </c>
      <c r="R8" s="30" t="s">
        <v>202</v>
      </c>
      <c r="S8" s="158" t="s">
        <v>295</v>
      </c>
      <c r="T8" s="188" t="s">
        <v>294</v>
      </c>
    </row>
    <row r="9" spans="1:20" ht="150" customHeight="1">
      <c r="A9" s="24" t="s">
        <v>23</v>
      </c>
      <c r="B9" s="24" t="s">
        <v>24</v>
      </c>
      <c r="C9" s="24" t="s">
        <v>25</v>
      </c>
      <c r="D9" s="25" t="s">
        <v>80</v>
      </c>
      <c r="E9" s="24" t="s">
        <v>167</v>
      </c>
      <c r="F9" s="31">
        <v>5</v>
      </c>
      <c r="G9" s="24" t="s">
        <v>26</v>
      </c>
      <c r="H9" s="27">
        <v>1</v>
      </c>
      <c r="I9" s="24" t="s">
        <v>92</v>
      </c>
      <c r="J9" s="24" t="s">
        <v>93</v>
      </c>
      <c r="K9" s="24" t="s">
        <v>94</v>
      </c>
      <c r="L9" s="24" t="s">
        <v>95</v>
      </c>
      <c r="M9" s="32">
        <v>7</v>
      </c>
      <c r="N9" s="32">
        <v>9</v>
      </c>
      <c r="O9" s="29">
        <f aca="true" t="shared" si="0" ref="O9:O20">M9/N9</f>
        <v>0.7777777777777778</v>
      </c>
      <c r="P9" s="29">
        <f>(O9/H9)</f>
        <v>0.7777777777777778</v>
      </c>
      <c r="Q9" s="145" t="str">
        <f aca="true" t="shared" si="1" ref="Q9:Q57">IF(O9&gt;=95%,$L$7,IF(O9&gt;=70%,$K$7,IF(O9&gt;=50%,$J$7,IF(O9&lt;50%,$I$7,"ojo"))))</f>
        <v>ACEPTABLE</v>
      </c>
      <c r="R9" s="33" t="s">
        <v>204</v>
      </c>
      <c r="S9" s="159" t="s">
        <v>296</v>
      </c>
      <c r="T9" s="188" t="s">
        <v>294</v>
      </c>
    </row>
    <row r="10" spans="1:20" ht="199.5" customHeight="1">
      <c r="A10" s="34" t="s">
        <v>79</v>
      </c>
      <c r="B10" s="34" t="s">
        <v>24</v>
      </c>
      <c r="C10" s="34" t="s">
        <v>168</v>
      </c>
      <c r="D10" s="35" t="s">
        <v>102</v>
      </c>
      <c r="E10" s="34" t="s">
        <v>172</v>
      </c>
      <c r="F10" s="36">
        <v>18</v>
      </c>
      <c r="G10" s="34" t="s">
        <v>26</v>
      </c>
      <c r="H10" s="37">
        <v>1</v>
      </c>
      <c r="I10" s="34" t="s">
        <v>92</v>
      </c>
      <c r="J10" s="34" t="s">
        <v>93</v>
      </c>
      <c r="K10" s="34" t="s">
        <v>94</v>
      </c>
      <c r="L10" s="34" t="s">
        <v>95</v>
      </c>
      <c r="M10" s="38">
        <v>12</v>
      </c>
      <c r="N10" s="38">
        <v>12</v>
      </c>
      <c r="O10" s="39">
        <f t="shared" si="0"/>
        <v>1</v>
      </c>
      <c r="P10" s="40">
        <f aca="true" t="shared" si="2" ref="P10:P20">O10/H10</f>
        <v>1</v>
      </c>
      <c r="Q10" s="145" t="str">
        <f t="shared" si="1"/>
        <v>SATISFACTORIO</v>
      </c>
      <c r="R10" s="41" t="s">
        <v>205</v>
      </c>
      <c r="S10" s="160" t="s">
        <v>297</v>
      </c>
      <c r="T10" s="189" t="s">
        <v>294</v>
      </c>
    </row>
    <row r="11" spans="1:20" ht="90.75" customHeight="1">
      <c r="A11" s="34" t="s">
        <v>79</v>
      </c>
      <c r="B11" s="34" t="s">
        <v>51</v>
      </c>
      <c r="C11" s="34" t="s">
        <v>169</v>
      </c>
      <c r="D11" s="35" t="s">
        <v>97</v>
      </c>
      <c r="E11" s="34" t="s">
        <v>101</v>
      </c>
      <c r="F11" s="36">
        <v>1</v>
      </c>
      <c r="G11" s="34" t="s">
        <v>26</v>
      </c>
      <c r="H11" s="37">
        <v>1</v>
      </c>
      <c r="I11" s="34" t="s">
        <v>92</v>
      </c>
      <c r="J11" s="34" t="s">
        <v>93</v>
      </c>
      <c r="K11" s="34" t="s">
        <v>94</v>
      </c>
      <c r="L11" s="34" t="s">
        <v>95</v>
      </c>
      <c r="M11" s="38">
        <v>1</v>
      </c>
      <c r="N11" s="38">
        <v>1</v>
      </c>
      <c r="O11" s="39">
        <f t="shared" si="0"/>
        <v>1</v>
      </c>
      <c r="P11" s="40">
        <f t="shared" si="2"/>
        <v>1</v>
      </c>
      <c r="Q11" s="145" t="str">
        <f t="shared" si="1"/>
        <v>SATISFACTORIO</v>
      </c>
      <c r="R11" s="41" t="s">
        <v>206</v>
      </c>
      <c r="S11" s="160" t="s">
        <v>298</v>
      </c>
      <c r="T11" s="189" t="s">
        <v>294</v>
      </c>
    </row>
    <row r="12" spans="1:20" ht="128.25" customHeight="1">
      <c r="A12" s="34" t="s">
        <v>79</v>
      </c>
      <c r="B12" s="34" t="s">
        <v>24</v>
      </c>
      <c r="C12" s="34" t="s">
        <v>170</v>
      </c>
      <c r="D12" s="35" t="s">
        <v>98</v>
      </c>
      <c r="E12" s="34" t="s">
        <v>100</v>
      </c>
      <c r="F12" s="36">
        <v>2</v>
      </c>
      <c r="G12" s="34" t="s">
        <v>26</v>
      </c>
      <c r="H12" s="37">
        <v>1</v>
      </c>
      <c r="I12" s="34" t="s">
        <v>92</v>
      </c>
      <c r="J12" s="34" t="s">
        <v>93</v>
      </c>
      <c r="K12" s="34" t="s">
        <v>94</v>
      </c>
      <c r="L12" s="34" t="s">
        <v>95</v>
      </c>
      <c r="M12" s="38">
        <v>2</v>
      </c>
      <c r="N12" s="38">
        <v>2</v>
      </c>
      <c r="O12" s="39">
        <f t="shared" si="0"/>
        <v>1</v>
      </c>
      <c r="P12" s="40">
        <f t="shared" si="2"/>
        <v>1</v>
      </c>
      <c r="Q12" s="145" t="str">
        <f t="shared" si="1"/>
        <v>SATISFACTORIO</v>
      </c>
      <c r="R12" s="41" t="s">
        <v>207</v>
      </c>
      <c r="S12" s="160" t="s">
        <v>287</v>
      </c>
      <c r="T12" s="189" t="s">
        <v>258</v>
      </c>
    </row>
    <row r="13" spans="1:20" ht="154.5" customHeight="1">
      <c r="A13" s="34" t="s">
        <v>79</v>
      </c>
      <c r="B13" s="34" t="s">
        <v>24</v>
      </c>
      <c r="C13" s="34" t="s">
        <v>171</v>
      </c>
      <c r="D13" s="35" t="s">
        <v>99</v>
      </c>
      <c r="E13" s="34" t="s">
        <v>153</v>
      </c>
      <c r="F13" s="36">
        <v>2</v>
      </c>
      <c r="G13" s="34" t="s">
        <v>26</v>
      </c>
      <c r="H13" s="37">
        <v>1</v>
      </c>
      <c r="I13" s="34" t="s">
        <v>92</v>
      </c>
      <c r="J13" s="34" t="s">
        <v>93</v>
      </c>
      <c r="K13" s="34" t="s">
        <v>94</v>
      </c>
      <c r="L13" s="34" t="s">
        <v>95</v>
      </c>
      <c r="M13" s="38">
        <v>2</v>
      </c>
      <c r="N13" s="38">
        <v>2</v>
      </c>
      <c r="O13" s="39">
        <f t="shared" si="0"/>
        <v>1</v>
      </c>
      <c r="P13" s="40">
        <f t="shared" si="2"/>
        <v>1</v>
      </c>
      <c r="Q13" s="145" t="str">
        <f t="shared" si="1"/>
        <v>SATISFACTORIO</v>
      </c>
      <c r="R13" s="41" t="s">
        <v>208</v>
      </c>
      <c r="S13" s="160" t="s">
        <v>288</v>
      </c>
      <c r="T13" s="189" t="s">
        <v>258</v>
      </c>
    </row>
    <row r="14" spans="1:20" ht="117.75" customHeight="1">
      <c r="A14" s="42" t="s">
        <v>28</v>
      </c>
      <c r="B14" s="42" t="s">
        <v>24</v>
      </c>
      <c r="C14" s="42" t="s">
        <v>58</v>
      </c>
      <c r="D14" s="43" t="s">
        <v>135</v>
      </c>
      <c r="E14" s="44" t="s">
        <v>136</v>
      </c>
      <c r="F14" s="42">
        <v>2</v>
      </c>
      <c r="G14" s="42" t="s">
        <v>26</v>
      </c>
      <c r="H14" s="45">
        <v>1</v>
      </c>
      <c r="I14" s="42" t="s">
        <v>92</v>
      </c>
      <c r="J14" s="42" t="s">
        <v>93</v>
      </c>
      <c r="K14" s="42" t="s">
        <v>94</v>
      </c>
      <c r="L14" s="42" t="s">
        <v>95</v>
      </c>
      <c r="M14" s="46">
        <v>18</v>
      </c>
      <c r="N14" s="46">
        <v>18</v>
      </c>
      <c r="O14" s="47">
        <f t="shared" si="0"/>
        <v>1</v>
      </c>
      <c r="P14" s="48">
        <f t="shared" si="2"/>
        <v>1</v>
      </c>
      <c r="Q14" s="145" t="str">
        <f t="shared" si="1"/>
        <v>SATISFACTORIO</v>
      </c>
      <c r="R14" s="49" t="s">
        <v>209</v>
      </c>
      <c r="S14" s="161" t="s">
        <v>293</v>
      </c>
      <c r="T14" s="190" t="s">
        <v>258</v>
      </c>
    </row>
    <row r="15" spans="1:20" ht="225.75" customHeight="1">
      <c r="A15" s="42" t="s">
        <v>28</v>
      </c>
      <c r="B15" s="42" t="s">
        <v>24</v>
      </c>
      <c r="C15" s="42" t="s">
        <v>59</v>
      </c>
      <c r="D15" s="50" t="s">
        <v>57</v>
      </c>
      <c r="E15" s="42" t="s">
        <v>152</v>
      </c>
      <c r="F15" s="42" t="s">
        <v>36</v>
      </c>
      <c r="G15" s="42" t="s">
        <v>26</v>
      </c>
      <c r="H15" s="45">
        <v>0.95</v>
      </c>
      <c r="I15" s="42" t="s">
        <v>92</v>
      </c>
      <c r="J15" s="42" t="s">
        <v>93</v>
      </c>
      <c r="K15" s="42" t="s">
        <v>94</v>
      </c>
      <c r="L15" s="42" t="s">
        <v>95</v>
      </c>
      <c r="M15" s="46">
        <v>918</v>
      </c>
      <c r="N15" s="46">
        <v>933</v>
      </c>
      <c r="O15" s="47">
        <f t="shared" si="0"/>
        <v>0.9839228295819936</v>
      </c>
      <c r="P15" s="48">
        <f t="shared" si="2"/>
        <v>1.0357082416652565</v>
      </c>
      <c r="Q15" s="145" t="str">
        <f t="shared" si="1"/>
        <v>SATISFACTORIO</v>
      </c>
      <c r="R15" s="49" t="s">
        <v>210</v>
      </c>
      <c r="S15" s="161" t="s">
        <v>269</v>
      </c>
      <c r="T15" s="190" t="s">
        <v>294</v>
      </c>
    </row>
    <row r="16" spans="1:20" ht="84.75" customHeight="1">
      <c r="A16" s="42" t="s">
        <v>28</v>
      </c>
      <c r="B16" s="42" t="s">
        <v>27</v>
      </c>
      <c r="C16" s="42" t="s">
        <v>137</v>
      </c>
      <c r="D16" s="50" t="s">
        <v>173</v>
      </c>
      <c r="E16" s="44" t="s">
        <v>154</v>
      </c>
      <c r="F16" s="42" t="s">
        <v>36</v>
      </c>
      <c r="G16" s="42" t="s">
        <v>26</v>
      </c>
      <c r="H16" s="45">
        <v>0.95</v>
      </c>
      <c r="I16" s="42" t="s">
        <v>92</v>
      </c>
      <c r="J16" s="42" t="s">
        <v>93</v>
      </c>
      <c r="K16" s="42" t="s">
        <v>94</v>
      </c>
      <c r="L16" s="42" t="s">
        <v>95</v>
      </c>
      <c r="M16" s="46">
        <v>6493</v>
      </c>
      <c r="N16" s="46">
        <v>6493</v>
      </c>
      <c r="O16" s="47">
        <f t="shared" si="0"/>
        <v>1</v>
      </c>
      <c r="P16" s="48">
        <f t="shared" si="2"/>
        <v>1.0526315789473684</v>
      </c>
      <c r="Q16" s="145" t="str">
        <f t="shared" si="1"/>
        <v>SATISFACTORIO</v>
      </c>
      <c r="R16" s="49" t="s">
        <v>211</v>
      </c>
      <c r="S16" s="161" t="s">
        <v>272</v>
      </c>
      <c r="T16" s="190" t="s">
        <v>258</v>
      </c>
    </row>
    <row r="17" spans="1:20" ht="86.25" customHeight="1">
      <c r="A17" s="42" t="s">
        <v>28</v>
      </c>
      <c r="B17" s="42" t="s">
        <v>24</v>
      </c>
      <c r="C17" s="42" t="s">
        <v>73</v>
      </c>
      <c r="D17" s="51" t="s">
        <v>55</v>
      </c>
      <c r="E17" s="44" t="s">
        <v>155</v>
      </c>
      <c r="F17" s="42" t="s">
        <v>36</v>
      </c>
      <c r="G17" s="42" t="s">
        <v>26</v>
      </c>
      <c r="H17" s="45">
        <v>0.95</v>
      </c>
      <c r="I17" s="42" t="s">
        <v>92</v>
      </c>
      <c r="J17" s="42" t="s">
        <v>93</v>
      </c>
      <c r="K17" s="42" t="s">
        <v>94</v>
      </c>
      <c r="L17" s="42" t="s">
        <v>95</v>
      </c>
      <c r="M17" s="46">
        <v>4553</v>
      </c>
      <c r="N17" s="46">
        <v>4568</v>
      </c>
      <c r="O17" s="47">
        <f t="shared" si="0"/>
        <v>0.9967162872154116</v>
      </c>
      <c r="P17" s="48">
        <f t="shared" si="2"/>
        <v>1.0491750391741175</v>
      </c>
      <c r="Q17" s="145" t="str">
        <f t="shared" si="1"/>
        <v>SATISFACTORIO</v>
      </c>
      <c r="R17" s="49" t="s">
        <v>212</v>
      </c>
      <c r="S17" s="161" t="s">
        <v>270</v>
      </c>
      <c r="T17" s="190" t="s">
        <v>258</v>
      </c>
    </row>
    <row r="18" spans="1:20" ht="120.75" customHeight="1">
      <c r="A18" s="42" t="s">
        <v>28</v>
      </c>
      <c r="B18" s="42" t="s">
        <v>27</v>
      </c>
      <c r="C18" s="42" t="s">
        <v>60</v>
      </c>
      <c r="D18" s="50" t="s">
        <v>56</v>
      </c>
      <c r="E18" s="44" t="s">
        <v>174</v>
      </c>
      <c r="F18" s="42" t="s">
        <v>36</v>
      </c>
      <c r="G18" s="42" t="s">
        <v>26</v>
      </c>
      <c r="H18" s="45">
        <v>0.95</v>
      </c>
      <c r="I18" s="42" t="s">
        <v>92</v>
      </c>
      <c r="J18" s="42" t="s">
        <v>93</v>
      </c>
      <c r="K18" s="42" t="s">
        <v>94</v>
      </c>
      <c r="L18" s="42" t="s">
        <v>95</v>
      </c>
      <c r="M18" s="46">
        <v>32</v>
      </c>
      <c r="N18" s="46">
        <v>32</v>
      </c>
      <c r="O18" s="47">
        <f t="shared" si="0"/>
        <v>1</v>
      </c>
      <c r="P18" s="48">
        <f t="shared" si="2"/>
        <v>1.0526315789473684</v>
      </c>
      <c r="Q18" s="145" t="str">
        <f t="shared" si="1"/>
        <v>SATISFACTORIO</v>
      </c>
      <c r="R18" s="49" t="s">
        <v>213</v>
      </c>
      <c r="S18" s="161" t="s">
        <v>271</v>
      </c>
      <c r="T18" s="190" t="s">
        <v>258</v>
      </c>
    </row>
    <row r="19" spans="1:20" ht="102.75" customHeight="1">
      <c r="A19" s="52" t="s">
        <v>29</v>
      </c>
      <c r="B19" s="52" t="s">
        <v>51</v>
      </c>
      <c r="C19" s="53" t="s">
        <v>53</v>
      </c>
      <c r="D19" s="54" t="s">
        <v>123</v>
      </c>
      <c r="E19" s="55" t="s">
        <v>122</v>
      </c>
      <c r="F19" s="52">
        <v>18</v>
      </c>
      <c r="G19" s="52" t="s">
        <v>26</v>
      </c>
      <c r="H19" s="56">
        <v>1</v>
      </c>
      <c r="I19" s="52" t="s">
        <v>92</v>
      </c>
      <c r="J19" s="52" t="s">
        <v>93</v>
      </c>
      <c r="K19" s="52" t="s">
        <v>94</v>
      </c>
      <c r="L19" s="52" t="s">
        <v>95</v>
      </c>
      <c r="M19" s="57">
        <v>18</v>
      </c>
      <c r="N19" s="57">
        <v>18</v>
      </c>
      <c r="O19" s="58">
        <f t="shared" si="0"/>
        <v>1</v>
      </c>
      <c r="P19" s="59">
        <f t="shared" si="2"/>
        <v>1</v>
      </c>
      <c r="Q19" s="145" t="str">
        <f t="shared" si="1"/>
        <v>SATISFACTORIO</v>
      </c>
      <c r="R19" s="60" t="s">
        <v>256</v>
      </c>
      <c r="S19" s="162" t="s">
        <v>259</v>
      </c>
      <c r="T19" s="191" t="s">
        <v>258</v>
      </c>
    </row>
    <row r="20" spans="1:20" ht="135.75" customHeight="1">
      <c r="A20" s="52" t="s">
        <v>29</v>
      </c>
      <c r="B20" s="52" t="s">
        <v>24</v>
      </c>
      <c r="C20" s="53" t="s">
        <v>54</v>
      </c>
      <c r="D20" s="54" t="s">
        <v>163</v>
      </c>
      <c r="E20" s="55" t="s">
        <v>175</v>
      </c>
      <c r="F20" s="52" t="s">
        <v>36</v>
      </c>
      <c r="G20" s="52" t="s">
        <v>26</v>
      </c>
      <c r="H20" s="56">
        <v>1</v>
      </c>
      <c r="I20" s="52" t="s">
        <v>92</v>
      </c>
      <c r="J20" s="52" t="s">
        <v>93</v>
      </c>
      <c r="K20" s="52" t="s">
        <v>94</v>
      </c>
      <c r="L20" s="52" t="s">
        <v>95</v>
      </c>
      <c r="M20" s="61">
        <v>2659</v>
      </c>
      <c r="N20" s="61">
        <v>2659</v>
      </c>
      <c r="O20" s="62">
        <f t="shared" si="0"/>
        <v>1</v>
      </c>
      <c r="P20" s="63">
        <f t="shared" si="2"/>
        <v>1</v>
      </c>
      <c r="Q20" s="145" t="str">
        <f t="shared" si="1"/>
        <v>SATISFACTORIO</v>
      </c>
      <c r="R20" s="64" t="s">
        <v>260</v>
      </c>
      <c r="S20" s="163" t="s">
        <v>257</v>
      </c>
      <c r="T20" s="191" t="s">
        <v>258</v>
      </c>
    </row>
    <row r="21" spans="1:20" ht="128.25" customHeight="1">
      <c r="A21" s="171" t="s">
        <v>30</v>
      </c>
      <c r="B21" s="171" t="s">
        <v>24</v>
      </c>
      <c r="C21" s="172" t="s">
        <v>139</v>
      </c>
      <c r="D21" s="173" t="s">
        <v>31</v>
      </c>
      <c r="E21" s="174" t="s">
        <v>242</v>
      </c>
      <c r="F21" s="171" t="s">
        <v>243</v>
      </c>
      <c r="G21" s="172" t="s">
        <v>201</v>
      </c>
      <c r="H21" s="175">
        <v>0.5</v>
      </c>
      <c r="I21" s="172" t="s">
        <v>92</v>
      </c>
      <c r="J21" s="172" t="s">
        <v>93</v>
      </c>
      <c r="K21" s="172" t="s">
        <v>94</v>
      </c>
      <c r="L21" s="172" t="s">
        <v>95</v>
      </c>
      <c r="M21" s="176" t="s">
        <v>203</v>
      </c>
      <c r="N21" s="176" t="s">
        <v>203</v>
      </c>
      <c r="O21" s="176" t="s">
        <v>203</v>
      </c>
      <c r="P21" s="176" t="s">
        <v>203</v>
      </c>
      <c r="Q21" s="176" t="s">
        <v>203</v>
      </c>
      <c r="R21" s="181" t="s">
        <v>248</v>
      </c>
      <c r="S21" s="182" t="s">
        <v>299</v>
      </c>
      <c r="T21" s="192" t="s">
        <v>294</v>
      </c>
    </row>
    <row r="22" spans="1:20" ht="129.75" customHeight="1">
      <c r="A22" s="171" t="s">
        <v>30</v>
      </c>
      <c r="B22" s="171" t="s">
        <v>24</v>
      </c>
      <c r="C22" s="172" t="s">
        <v>143</v>
      </c>
      <c r="D22" s="177" t="s">
        <v>32</v>
      </c>
      <c r="E22" s="171" t="s">
        <v>244</v>
      </c>
      <c r="F22" s="171" t="s">
        <v>243</v>
      </c>
      <c r="G22" s="171" t="s">
        <v>201</v>
      </c>
      <c r="H22" s="171" t="s">
        <v>245</v>
      </c>
      <c r="I22" s="172" t="s">
        <v>92</v>
      </c>
      <c r="J22" s="172" t="s">
        <v>93</v>
      </c>
      <c r="K22" s="172" t="s">
        <v>94</v>
      </c>
      <c r="L22" s="172" t="s">
        <v>95</v>
      </c>
      <c r="M22" s="176">
        <v>33</v>
      </c>
      <c r="N22" s="176">
        <v>33</v>
      </c>
      <c r="O22" s="178">
        <f aca="true" t="shared" si="3" ref="O22:O27">M22/N22</f>
        <v>1</v>
      </c>
      <c r="P22" s="178">
        <f aca="true" t="shared" si="4" ref="P22:P27">O22/H22</f>
        <v>1</v>
      </c>
      <c r="Q22" s="145" t="str">
        <f t="shared" si="1"/>
        <v>SATISFACTORIO</v>
      </c>
      <c r="R22" s="183" t="s">
        <v>249</v>
      </c>
      <c r="S22" s="182" t="s">
        <v>300</v>
      </c>
      <c r="T22" s="192" t="s">
        <v>294</v>
      </c>
    </row>
    <row r="23" spans="1:20" ht="88.5" customHeight="1">
      <c r="A23" s="171" t="s">
        <v>30</v>
      </c>
      <c r="B23" s="171" t="s">
        <v>24</v>
      </c>
      <c r="C23" s="172" t="s">
        <v>144</v>
      </c>
      <c r="D23" s="177" t="s">
        <v>33</v>
      </c>
      <c r="E23" s="171" t="s">
        <v>246</v>
      </c>
      <c r="F23" s="171" t="s">
        <v>243</v>
      </c>
      <c r="G23" s="171" t="s">
        <v>201</v>
      </c>
      <c r="H23" s="171" t="s">
        <v>245</v>
      </c>
      <c r="I23" s="172" t="s">
        <v>92</v>
      </c>
      <c r="J23" s="172" t="s">
        <v>93</v>
      </c>
      <c r="K23" s="172" t="s">
        <v>94</v>
      </c>
      <c r="L23" s="172" t="s">
        <v>95</v>
      </c>
      <c r="M23" s="176">
        <v>0.5</v>
      </c>
      <c r="N23" s="176">
        <v>1</v>
      </c>
      <c r="O23" s="178">
        <f t="shared" si="3"/>
        <v>0.5</v>
      </c>
      <c r="P23" s="178">
        <f t="shared" si="4"/>
        <v>0.5</v>
      </c>
      <c r="Q23" s="145" t="str">
        <f t="shared" si="1"/>
        <v>MINIMO</v>
      </c>
      <c r="R23" s="184" t="s">
        <v>250</v>
      </c>
      <c r="S23" s="182" t="s">
        <v>301</v>
      </c>
      <c r="T23" s="193" t="s">
        <v>294</v>
      </c>
    </row>
    <row r="24" spans="1:20" ht="135" customHeight="1">
      <c r="A24" s="171" t="s">
        <v>30</v>
      </c>
      <c r="B24" s="171" t="s">
        <v>24</v>
      </c>
      <c r="C24" s="172" t="s">
        <v>145</v>
      </c>
      <c r="D24" s="177" t="s">
        <v>34</v>
      </c>
      <c r="E24" s="171" t="s">
        <v>247</v>
      </c>
      <c r="F24" s="171" t="s">
        <v>243</v>
      </c>
      <c r="G24" s="171" t="s">
        <v>201</v>
      </c>
      <c r="H24" s="171" t="s">
        <v>245</v>
      </c>
      <c r="I24" s="172" t="s">
        <v>92</v>
      </c>
      <c r="J24" s="172" t="s">
        <v>93</v>
      </c>
      <c r="K24" s="172" t="s">
        <v>94</v>
      </c>
      <c r="L24" s="172" t="s">
        <v>95</v>
      </c>
      <c r="M24" s="179">
        <v>2408</v>
      </c>
      <c r="N24" s="179">
        <v>2408</v>
      </c>
      <c r="O24" s="180">
        <f t="shared" si="3"/>
        <v>1</v>
      </c>
      <c r="P24" s="178">
        <f t="shared" si="4"/>
        <v>1</v>
      </c>
      <c r="Q24" s="145" t="str">
        <f t="shared" si="1"/>
        <v>SATISFACTORIO</v>
      </c>
      <c r="R24" s="185" t="s">
        <v>251</v>
      </c>
      <c r="S24" s="185" t="s">
        <v>277</v>
      </c>
      <c r="T24" s="193" t="s">
        <v>258</v>
      </c>
    </row>
    <row r="25" spans="1:20" s="3" customFormat="1" ht="117" customHeight="1">
      <c r="A25" s="65" t="s">
        <v>35</v>
      </c>
      <c r="B25" s="65" t="s">
        <v>24</v>
      </c>
      <c r="C25" s="65" t="s">
        <v>108</v>
      </c>
      <c r="D25" s="66" t="s">
        <v>176</v>
      </c>
      <c r="E25" s="65" t="s">
        <v>177</v>
      </c>
      <c r="F25" s="67">
        <v>4</v>
      </c>
      <c r="G25" s="65" t="s">
        <v>26</v>
      </c>
      <c r="H25" s="68">
        <v>1</v>
      </c>
      <c r="I25" s="65" t="s">
        <v>92</v>
      </c>
      <c r="J25" s="65" t="s">
        <v>93</v>
      </c>
      <c r="K25" s="65" t="s">
        <v>94</v>
      </c>
      <c r="L25" s="65" t="s">
        <v>95</v>
      </c>
      <c r="M25" s="69">
        <v>121</v>
      </c>
      <c r="N25" s="69">
        <v>121</v>
      </c>
      <c r="O25" s="70">
        <f t="shared" si="3"/>
        <v>1</v>
      </c>
      <c r="P25" s="71">
        <f t="shared" si="4"/>
        <v>1</v>
      </c>
      <c r="Q25" s="145" t="str">
        <f t="shared" si="1"/>
        <v>SATISFACTORIO</v>
      </c>
      <c r="R25" s="72" t="s">
        <v>252</v>
      </c>
      <c r="S25" s="164" t="s">
        <v>280</v>
      </c>
      <c r="T25" s="194" t="s">
        <v>258</v>
      </c>
    </row>
    <row r="26" spans="1:20" ht="207" customHeight="1">
      <c r="A26" s="65" t="s">
        <v>35</v>
      </c>
      <c r="B26" s="65" t="s">
        <v>24</v>
      </c>
      <c r="C26" s="65" t="s">
        <v>109</v>
      </c>
      <c r="D26" s="66" t="s">
        <v>178</v>
      </c>
      <c r="E26" s="65" t="s">
        <v>110</v>
      </c>
      <c r="F26" s="67">
        <v>1</v>
      </c>
      <c r="G26" s="65" t="s">
        <v>81</v>
      </c>
      <c r="H26" s="68">
        <v>1</v>
      </c>
      <c r="I26" s="65" t="s">
        <v>92</v>
      </c>
      <c r="J26" s="65" t="s">
        <v>93</v>
      </c>
      <c r="K26" s="65" t="s">
        <v>94</v>
      </c>
      <c r="L26" s="65" t="s">
        <v>95</v>
      </c>
      <c r="M26" s="69">
        <v>230</v>
      </c>
      <c r="N26" s="69">
        <v>230</v>
      </c>
      <c r="O26" s="70">
        <f t="shared" si="3"/>
        <v>1</v>
      </c>
      <c r="P26" s="71">
        <f t="shared" si="4"/>
        <v>1</v>
      </c>
      <c r="Q26" s="145" t="str">
        <f t="shared" si="1"/>
        <v>SATISFACTORIO</v>
      </c>
      <c r="R26" s="72" t="s">
        <v>253</v>
      </c>
      <c r="S26" s="164" t="s">
        <v>278</v>
      </c>
      <c r="T26" s="194" t="s">
        <v>258</v>
      </c>
    </row>
    <row r="27" spans="1:20" ht="210" customHeight="1">
      <c r="A27" s="65" t="s">
        <v>35</v>
      </c>
      <c r="B27" s="65" t="s">
        <v>27</v>
      </c>
      <c r="C27" s="65" t="s">
        <v>111</v>
      </c>
      <c r="D27" s="66" t="s">
        <v>179</v>
      </c>
      <c r="E27" s="65" t="s">
        <v>156</v>
      </c>
      <c r="F27" s="67" t="s">
        <v>36</v>
      </c>
      <c r="G27" s="65" t="s">
        <v>26</v>
      </c>
      <c r="H27" s="68">
        <v>1</v>
      </c>
      <c r="I27" s="65" t="s">
        <v>92</v>
      </c>
      <c r="J27" s="65" t="s">
        <v>93</v>
      </c>
      <c r="K27" s="65" t="s">
        <v>94</v>
      </c>
      <c r="L27" s="65" t="s">
        <v>95</v>
      </c>
      <c r="M27" s="69">
        <v>125</v>
      </c>
      <c r="N27" s="69">
        <v>125</v>
      </c>
      <c r="O27" s="70">
        <f t="shared" si="3"/>
        <v>1</v>
      </c>
      <c r="P27" s="71">
        <f t="shared" si="4"/>
        <v>1</v>
      </c>
      <c r="Q27" s="145" t="str">
        <f t="shared" si="1"/>
        <v>SATISFACTORIO</v>
      </c>
      <c r="R27" s="72" t="s">
        <v>279</v>
      </c>
      <c r="S27" s="164" t="s">
        <v>307</v>
      </c>
      <c r="T27" s="194" t="s">
        <v>294</v>
      </c>
    </row>
    <row r="28" spans="1:20" ht="125.25" customHeight="1">
      <c r="A28" s="73" t="s">
        <v>37</v>
      </c>
      <c r="B28" s="73" t="s">
        <v>27</v>
      </c>
      <c r="C28" s="74" t="s">
        <v>146</v>
      </c>
      <c r="D28" s="75" t="s">
        <v>188</v>
      </c>
      <c r="E28" s="73" t="s">
        <v>189</v>
      </c>
      <c r="F28" s="76" t="s">
        <v>36</v>
      </c>
      <c r="G28" s="73" t="s">
        <v>81</v>
      </c>
      <c r="H28" s="77">
        <v>1</v>
      </c>
      <c r="I28" s="73" t="s">
        <v>92</v>
      </c>
      <c r="J28" s="73" t="s">
        <v>93</v>
      </c>
      <c r="K28" s="73" t="s">
        <v>94</v>
      </c>
      <c r="L28" s="73" t="s">
        <v>95</v>
      </c>
      <c r="M28" s="78">
        <v>67</v>
      </c>
      <c r="N28" s="78">
        <v>68</v>
      </c>
      <c r="O28" s="79">
        <f aca="true" t="shared" si="5" ref="O28:O47">M28/N28</f>
        <v>0.9852941176470589</v>
      </c>
      <c r="P28" s="80">
        <f aca="true" t="shared" si="6" ref="P28:P57">O28/H28</f>
        <v>0.9852941176470589</v>
      </c>
      <c r="Q28" s="146" t="str">
        <f t="shared" si="1"/>
        <v>SATISFACTORIO</v>
      </c>
      <c r="R28" s="81" t="s">
        <v>214</v>
      </c>
      <c r="S28" s="165" t="s">
        <v>308</v>
      </c>
      <c r="T28" s="195" t="s">
        <v>294</v>
      </c>
    </row>
    <row r="29" spans="1:20" ht="97.5" customHeight="1" hidden="1">
      <c r="A29" s="73" t="s">
        <v>37</v>
      </c>
      <c r="B29" s="73" t="s">
        <v>27</v>
      </c>
      <c r="C29" s="74" t="s">
        <v>147</v>
      </c>
      <c r="D29" s="75" t="s">
        <v>190</v>
      </c>
      <c r="E29" s="73" t="s">
        <v>191</v>
      </c>
      <c r="F29" s="76" t="s">
        <v>36</v>
      </c>
      <c r="G29" s="73" t="s">
        <v>81</v>
      </c>
      <c r="H29" s="77">
        <v>1</v>
      </c>
      <c r="I29" s="73" t="s">
        <v>92</v>
      </c>
      <c r="J29" s="73" t="s">
        <v>93</v>
      </c>
      <c r="K29" s="73" t="s">
        <v>94</v>
      </c>
      <c r="L29" s="73" t="s">
        <v>95</v>
      </c>
      <c r="M29" s="78" t="s">
        <v>203</v>
      </c>
      <c r="N29" s="78" t="s">
        <v>203</v>
      </c>
      <c r="O29" s="78" t="s">
        <v>203</v>
      </c>
      <c r="P29" s="78" t="s">
        <v>203</v>
      </c>
      <c r="Q29" s="78" t="s">
        <v>203</v>
      </c>
      <c r="R29" s="81" t="s">
        <v>215</v>
      </c>
      <c r="S29" s="165" t="s">
        <v>281</v>
      </c>
      <c r="T29" s="195" t="s">
        <v>258</v>
      </c>
    </row>
    <row r="30" spans="1:20" ht="139.5" customHeight="1">
      <c r="A30" s="73" t="s">
        <v>37</v>
      </c>
      <c r="B30" s="73" t="s">
        <v>192</v>
      </c>
      <c r="C30" s="74" t="s">
        <v>148</v>
      </c>
      <c r="D30" s="75" t="s">
        <v>193</v>
      </c>
      <c r="E30" s="73" t="s">
        <v>194</v>
      </c>
      <c r="F30" s="76" t="s">
        <v>36</v>
      </c>
      <c r="G30" s="73" t="s">
        <v>26</v>
      </c>
      <c r="H30" s="77">
        <v>1</v>
      </c>
      <c r="I30" s="73" t="s">
        <v>92</v>
      </c>
      <c r="J30" s="73" t="s">
        <v>93</v>
      </c>
      <c r="K30" s="73" t="s">
        <v>94</v>
      </c>
      <c r="L30" s="73" t="s">
        <v>95</v>
      </c>
      <c r="M30" s="78">
        <v>10</v>
      </c>
      <c r="N30" s="78">
        <v>10</v>
      </c>
      <c r="O30" s="79">
        <f t="shared" si="5"/>
        <v>1</v>
      </c>
      <c r="P30" s="80">
        <f t="shared" si="6"/>
        <v>1</v>
      </c>
      <c r="Q30" s="146" t="str">
        <f t="shared" si="1"/>
        <v>SATISFACTORIO</v>
      </c>
      <c r="R30" s="82" t="s">
        <v>216</v>
      </c>
      <c r="S30" s="23" t="s">
        <v>282</v>
      </c>
      <c r="T30" s="195" t="s">
        <v>258</v>
      </c>
    </row>
    <row r="31" spans="1:20" ht="91.5" customHeight="1">
      <c r="A31" s="73" t="s">
        <v>37</v>
      </c>
      <c r="B31" s="73" t="s">
        <v>27</v>
      </c>
      <c r="C31" s="74" t="s">
        <v>149</v>
      </c>
      <c r="D31" s="75" t="s">
        <v>195</v>
      </c>
      <c r="E31" s="73" t="s">
        <v>196</v>
      </c>
      <c r="F31" s="76" t="s">
        <v>36</v>
      </c>
      <c r="G31" s="73" t="s">
        <v>26</v>
      </c>
      <c r="H31" s="77">
        <v>1</v>
      </c>
      <c r="I31" s="73" t="s">
        <v>92</v>
      </c>
      <c r="J31" s="73" t="s">
        <v>93</v>
      </c>
      <c r="K31" s="73" t="s">
        <v>94</v>
      </c>
      <c r="L31" s="73" t="s">
        <v>95</v>
      </c>
      <c r="M31" s="78">
        <v>7</v>
      </c>
      <c r="N31" s="78">
        <v>15</v>
      </c>
      <c r="O31" s="79">
        <f t="shared" si="5"/>
        <v>0.4666666666666667</v>
      </c>
      <c r="P31" s="80">
        <f t="shared" si="6"/>
        <v>0.4666666666666667</v>
      </c>
      <c r="Q31" s="146" t="str">
        <f t="shared" si="1"/>
        <v>INSATISFACTORIO</v>
      </c>
      <c r="R31" s="82" t="s">
        <v>217</v>
      </c>
      <c r="S31" s="166" t="s">
        <v>283</v>
      </c>
      <c r="T31" s="195" t="s">
        <v>258</v>
      </c>
    </row>
    <row r="32" spans="1:20" ht="126" customHeight="1">
      <c r="A32" s="73" t="s">
        <v>37</v>
      </c>
      <c r="B32" s="73" t="s">
        <v>51</v>
      </c>
      <c r="C32" s="74" t="s">
        <v>150</v>
      </c>
      <c r="D32" s="75" t="s">
        <v>197</v>
      </c>
      <c r="E32" s="73" t="s">
        <v>198</v>
      </c>
      <c r="F32" s="76" t="s">
        <v>36</v>
      </c>
      <c r="G32" s="73" t="s">
        <v>26</v>
      </c>
      <c r="H32" s="77">
        <v>1</v>
      </c>
      <c r="I32" s="73" t="s">
        <v>92</v>
      </c>
      <c r="J32" s="73" t="s">
        <v>93</v>
      </c>
      <c r="K32" s="73" t="s">
        <v>94</v>
      </c>
      <c r="L32" s="73" t="s">
        <v>95</v>
      </c>
      <c r="M32" s="78">
        <v>206</v>
      </c>
      <c r="N32" s="78">
        <v>206</v>
      </c>
      <c r="O32" s="79">
        <f t="shared" si="5"/>
        <v>1</v>
      </c>
      <c r="P32" s="80">
        <f t="shared" si="6"/>
        <v>1</v>
      </c>
      <c r="Q32" s="146" t="str">
        <f t="shared" si="1"/>
        <v>SATISFACTORIO</v>
      </c>
      <c r="R32" s="81" t="s">
        <v>241</v>
      </c>
      <c r="S32" s="165" t="s">
        <v>275</v>
      </c>
      <c r="T32" s="195" t="s">
        <v>258</v>
      </c>
    </row>
    <row r="33" spans="1:20" ht="107.25" customHeight="1">
      <c r="A33" s="73" t="s">
        <v>37</v>
      </c>
      <c r="B33" s="73" t="s">
        <v>51</v>
      </c>
      <c r="C33" s="74" t="s">
        <v>151</v>
      </c>
      <c r="D33" s="75" t="s">
        <v>199</v>
      </c>
      <c r="E33" s="73" t="s">
        <v>200</v>
      </c>
      <c r="F33" s="76" t="s">
        <v>36</v>
      </c>
      <c r="G33" s="73" t="s">
        <v>201</v>
      </c>
      <c r="H33" s="77">
        <v>1</v>
      </c>
      <c r="I33" s="73" t="s">
        <v>92</v>
      </c>
      <c r="J33" s="73" t="s">
        <v>93</v>
      </c>
      <c r="K33" s="73" t="s">
        <v>94</v>
      </c>
      <c r="L33" s="73" t="s">
        <v>95</v>
      </c>
      <c r="M33" s="78">
        <v>13</v>
      </c>
      <c r="N33" s="78">
        <v>13</v>
      </c>
      <c r="O33" s="79">
        <f t="shared" si="5"/>
        <v>1</v>
      </c>
      <c r="P33" s="80">
        <f t="shared" si="6"/>
        <v>1</v>
      </c>
      <c r="Q33" s="146" t="str">
        <f t="shared" si="1"/>
        <v>SATISFACTORIO</v>
      </c>
      <c r="R33" s="81" t="s">
        <v>218</v>
      </c>
      <c r="S33" s="165" t="s">
        <v>276</v>
      </c>
      <c r="T33" s="195" t="s">
        <v>258</v>
      </c>
    </row>
    <row r="34" spans="1:20" ht="108.75" customHeight="1">
      <c r="A34" s="83" t="s">
        <v>125</v>
      </c>
      <c r="B34" s="83" t="s">
        <v>27</v>
      </c>
      <c r="C34" s="83" t="s">
        <v>38</v>
      </c>
      <c r="D34" s="84" t="s">
        <v>124</v>
      </c>
      <c r="E34" s="83" t="s">
        <v>126</v>
      </c>
      <c r="F34" s="85" t="s">
        <v>36</v>
      </c>
      <c r="G34" s="83" t="s">
        <v>26</v>
      </c>
      <c r="H34" s="86">
        <v>1</v>
      </c>
      <c r="I34" s="83" t="s">
        <v>92</v>
      </c>
      <c r="J34" s="83" t="s">
        <v>93</v>
      </c>
      <c r="K34" s="83" t="s">
        <v>94</v>
      </c>
      <c r="L34" s="83" t="s">
        <v>95</v>
      </c>
      <c r="M34" s="87">
        <v>3</v>
      </c>
      <c r="N34" s="87">
        <v>3</v>
      </c>
      <c r="O34" s="88">
        <f t="shared" si="5"/>
        <v>1</v>
      </c>
      <c r="P34" s="89">
        <f t="shared" si="6"/>
        <v>1</v>
      </c>
      <c r="Q34" s="145" t="str">
        <f t="shared" si="1"/>
        <v>SATISFACTORIO</v>
      </c>
      <c r="R34" s="90" t="s">
        <v>219</v>
      </c>
      <c r="S34" s="167" t="s">
        <v>290</v>
      </c>
      <c r="T34" s="196" t="s">
        <v>258</v>
      </c>
    </row>
    <row r="35" spans="1:20" ht="151.5" customHeight="1">
      <c r="A35" s="83" t="s">
        <v>128</v>
      </c>
      <c r="B35" s="83" t="s">
        <v>24</v>
      </c>
      <c r="C35" s="83" t="s">
        <v>39</v>
      </c>
      <c r="D35" s="84" t="s">
        <v>127</v>
      </c>
      <c r="E35" s="83" t="s">
        <v>129</v>
      </c>
      <c r="F35" s="85" t="s">
        <v>36</v>
      </c>
      <c r="G35" s="83" t="s">
        <v>26</v>
      </c>
      <c r="H35" s="86">
        <v>1</v>
      </c>
      <c r="I35" s="83" t="s">
        <v>92</v>
      </c>
      <c r="J35" s="83" t="s">
        <v>93</v>
      </c>
      <c r="K35" s="83" t="s">
        <v>94</v>
      </c>
      <c r="L35" s="83" t="s">
        <v>95</v>
      </c>
      <c r="M35" s="87">
        <f>1014+1038+960+777+923</f>
        <v>4712</v>
      </c>
      <c r="N35" s="87">
        <f>1014+1038+960+777+923</f>
        <v>4712</v>
      </c>
      <c r="O35" s="88">
        <f t="shared" si="5"/>
        <v>1</v>
      </c>
      <c r="P35" s="89">
        <f t="shared" si="6"/>
        <v>1</v>
      </c>
      <c r="Q35" s="145" t="str">
        <f t="shared" si="1"/>
        <v>SATISFACTORIO</v>
      </c>
      <c r="R35" s="90" t="s">
        <v>220</v>
      </c>
      <c r="S35" s="167" t="s">
        <v>290</v>
      </c>
      <c r="T35" s="196" t="s">
        <v>258</v>
      </c>
    </row>
    <row r="36" spans="1:20" ht="168" customHeight="1">
      <c r="A36" s="83" t="s">
        <v>133</v>
      </c>
      <c r="B36" s="83" t="s">
        <v>24</v>
      </c>
      <c r="C36" s="83" t="s">
        <v>134</v>
      </c>
      <c r="D36" s="84" t="s">
        <v>138</v>
      </c>
      <c r="E36" s="83" t="s">
        <v>157</v>
      </c>
      <c r="F36" s="85">
        <v>230</v>
      </c>
      <c r="G36" s="83" t="s">
        <v>26</v>
      </c>
      <c r="H36" s="86">
        <v>1</v>
      </c>
      <c r="I36" s="83" t="s">
        <v>92</v>
      </c>
      <c r="J36" s="83" t="s">
        <v>93</v>
      </c>
      <c r="K36" s="83" t="s">
        <v>94</v>
      </c>
      <c r="L36" s="83" t="s">
        <v>95</v>
      </c>
      <c r="M36" s="186">
        <v>74</v>
      </c>
      <c r="N36" s="186">
        <v>74</v>
      </c>
      <c r="O36" s="88">
        <f>M36/N36</f>
        <v>1</v>
      </c>
      <c r="P36" s="89">
        <f t="shared" si="6"/>
        <v>1</v>
      </c>
      <c r="Q36" s="145" t="str">
        <f t="shared" si="1"/>
        <v>SATISFACTORIO</v>
      </c>
      <c r="R36" s="90" t="s">
        <v>221</v>
      </c>
      <c r="S36" s="167" t="s">
        <v>311</v>
      </c>
      <c r="T36" s="196" t="s">
        <v>294</v>
      </c>
    </row>
    <row r="37" spans="1:20" ht="258" customHeight="1">
      <c r="A37" s="91" t="s">
        <v>40</v>
      </c>
      <c r="B37" s="91" t="s">
        <v>24</v>
      </c>
      <c r="C37" s="91" t="s">
        <v>61</v>
      </c>
      <c r="D37" s="92" t="s">
        <v>130</v>
      </c>
      <c r="E37" s="91" t="s">
        <v>158</v>
      </c>
      <c r="F37" s="93" t="s">
        <v>36</v>
      </c>
      <c r="G37" s="91" t="s">
        <v>26</v>
      </c>
      <c r="H37" s="94">
        <v>1</v>
      </c>
      <c r="I37" s="91" t="s">
        <v>92</v>
      </c>
      <c r="J37" s="91" t="s">
        <v>93</v>
      </c>
      <c r="K37" s="91" t="s">
        <v>94</v>
      </c>
      <c r="L37" s="91" t="s">
        <v>95</v>
      </c>
      <c r="M37" s="95">
        <f>6+14</f>
        <v>20</v>
      </c>
      <c r="N37" s="95">
        <f>6+14</f>
        <v>20</v>
      </c>
      <c r="O37" s="96">
        <f t="shared" si="5"/>
        <v>1</v>
      </c>
      <c r="P37" s="97">
        <f t="shared" si="6"/>
        <v>1</v>
      </c>
      <c r="Q37" s="145" t="str">
        <f t="shared" si="1"/>
        <v>SATISFACTORIO</v>
      </c>
      <c r="R37" s="98" t="s">
        <v>222</v>
      </c>
      <c r="S37" s="168" t="s">
        <v>261</v>
      </c>
      <c r="T37" s="197" t="s">
        <v>258</v>
      </c>
    </row>
    <row r="38" spans="1:20" ht="153.75" customHeight="1">
      <c r="A38" s="91" t="s">
        <v>40</v>
      </c>
      <c r="B38" s="91" t="s">
        <v>24</v>
      </c>
      <c r="C38" s="91" t="s">
        <v>62</v>
      </c>
      <c r="D38" s="92" t="s">
        <v>131</v>
      </c>
      <c r="E38" s="91" t="s">
        <v>181</v>
      </c>
      <c r="F38" s="93" t="s">
        <v>36</v>
      </c>
      <c r="G38" s="91" t="s">
        <v>26</v>
      </c>
      <c r="H38" s="94">
        <v>1</v>
      </c>
      <c r="I38" s="91" t="s">
        <v>92</v>
      </c>
      <c r="J38" s="91" t="s">
        <v>93</v>
      </c>
      <c r="K38" s="91" t="s">
        <v>94</v>
      </c>
      <c r="L38" s="91" t="s">
        <v>95</v>
      </c>
      <c r="M38" s="95">
        <f>496+367+1</f>
        <v>864</v>
      </c>
      <c r="N38" s="95">
        <f>515+367+1</f>
        <v>883</v>
      </c>
      <c r="O38" s="96">
        <f t="shared" si="5"/>
        <v>0.9784824462061155</v>
      </c>
      <c r="P38" s="97">
        <f t="shared" si="6"/>
        <v>0.9784824462061155</v>
      </c>
      <c r="Q38" s="145" t="str">
        <f t="shared" si="1"/>
        <v>SATISFACTORIO</v>
      </c>
      <c r="R38" s="98" t="s">
        <v>223</v>
      </c>
      <c r="S38" s="168" t="s">
        <v>289</v>
      </c>
      <c r="T38" s="197" t="s">
        <v>258</v>
      </c>
    </row>
    <row r="39" spans="1:20" ht="150.75" customHeight="1">
      <c r="A39" s="91" t="s">
        <v>40</v>
      </c>
      <c r="B39" s="91" t="s">
        <v>24</v>
      </c>
      <c r="C39" s="91" t="s">
        <v>63</v>
      </c>
      <c r="D39" s="92" t="s">
        <v>132</v>
      </c>
      <c r="E39" s="91" t="s">
        <v>159</v>
      </c>
      <c r="F39" s="93" t="s">
        <v>36</v>
      </c>
      <c r="G39" s="91" t="s">
        <v>26</v>
      </c>
      <c r="H39" s="94">
        <v>1</v>
      </c>
      <c r="I39" s="91" t="s">
        <v>92</v>
      </c>
      <c r="J39" s="91" t="s">
        <v>93</v>
      </c>
      <c r="K39" s="91" t="s">
        <v>94</v>
      </c>
      <c r="L39" s="91" t="s">
        <v>95</v>
      </c>
      <c r="M39" s="95" t="s">
        <v>203</v>
      </c>
      <c r="N39" s="95" t="s">
        <v>203</v>
      </c>
      <c r="O39" s="95" t="s">
        <v>203</v>
      </c>
      <c r="P39" s="95" t="s">
        <v>203</v>
      </c>
      <c r="Q39" s="95" t="s">
        <v>203</v>
      </c>
      <c r="R39" s="98" t="s">
        <v>224</v>
      </c>
      <c r="S39" s="168" t="s">
        <v>262</v>
      </c>
      <c r="T39" s="197" t="s">
        <v>258</v>
      </c>
    </row>
    <row r="40" spans="1:20" ht="146.25" customHeight="1">
      <c r="A40" s="91" t="s">
        <v>40</v>
      </c>
      <c r="B40" s="91" t="s">
        <v>27</v>
      </c>
      <c r="C40" s="91" t="s">
        <v>64</v>
      </c>
      <c r="D40" s="92" t="s">
        <v>75</v>
      </c>
      <c r="E40" s="91" t="s">
        <v>160</v>
      </c>
      <c r="F40" s="93" t="s">
        <v>36</v>
      </c>
      <c r="G40" s="91" t="s">
        <v>26</v>
      </c>
      <c r="H40" s="94">
        <v>1</v>
      </c>
      <c r="I40" s="91" t="s">
        <v>92</v>
      </c>
      <c r="J40" s="91" t="s">
        <v>93</v>
      </c>
      <c r="K40" s="91" t="s">
        <v>94</v>
      </c>
      <c r="L40" s="91" t="s">
        <v>95</v>
      </c>
      <c r="M40" s="95">
        <f>103-6</f>
        <v>97</v>
      </c>
      <c r="N40" s="95">
        <f>103-6</f>
        <v>97</v>
      </c>
      <c r="O40" s="96">
        <f t="shared" si="5"/>
        <v>1</v>
      </c>
      <c r="P40" s="97">
        <f t="shared" si="6"/>
        <v>1</v>
      </c>
      <c r="Q40" s="145" t="str">
        <f t="shared" si="1"/>
        <v>SATISFACTORIO</v>
      </c>
      <c r="R40" s="99" t="s">
        <v>225</v>
      </c>
      <c r="S40" s="169" t="s">
        <v>263</v>
      </c>
      <c r="T40" s="198" t="s">
        <v>258</v>
      </c>
    </row>
    <row r="41" spans="1:20" ht="127.5" customHeight="1">
      <c r="A41" s="100" t="s">
        <v>41</v>
      </c>
      <c r="B41" s="100" t="s">
        <v>24</v>
      </c>
      <c r="C41" s="100" t="s">
        <v>65</v>
      </c>
      <c r="D41" s="101" t="s">
        <v>113</v>
      </c>
      <c r="E41" s="100" t="s">
        <v>117</v>
      </c>
      <c r="F41" s="100">
        <v>1</v>
      </c>
      <c r="G41" s="100" t="s">
        <v>26</v>
      </c>
      <c r="H41" s="102">
        <v>1</v>
      </c>
      <c r="I41" s="100" t="s">
        <v>92</v>
      </c>
      <c r="J41" s="100" t="s">
        <v>93</v>
      </c>
      <c r="K41" s="100" t="s">
        <v>94</v>
      </c>
      <c r="L41" s="100" t="s">
        <v>95</v>
      </c>
      <c r="M41" s="103">
        <v>1</v>
      </c>
      <c r="N41" s="103">
        <v>1</v>
      </c>
      <c r="O41" s="104">
        <f t="shared" si="5"/>
        <v>1</v>
      </c>
      <c r="P41" s="105">
        <f t="shared" si="6"/>
        <v>1</v>
      </c>
      <c r="Q41" s="145" t="str">
        <f t="shared" si="1"/>
        <v>SATISFACTORIO</v>
      </c>
      <c r="R41" s="106" t="s">
        <v>226</v>
      </c>
      <c r="S41" s="149" t="s">
        <v>265</v>
      </c>
      <c r="T41" s="199" t="s">
        <v>258</v>
      </c>
    </row>
    <row r="42" spans="1:20" ht="132" customHeight="1">
      <c r="A42" s="100" t="s">
        <v>41</v>
      </c>
      <c r="B42" s="100" t="s">
        <v>24</v>
      </c>
      <c r="C42" s="100" t="s">
        <v>66</v>
      </c>
      <c r="D42" s="101" t="s">
        <v>112</v>
      </c>
      <c r="E42" s="100" t="s">
        <v>114</v>
      </c>
      <c r="F42" s="100">
        <v>3</v>
      </c>
      <c r="G42" s="100" t="s">
        <v>26</v>
      </c>
      <c r="H42" s="102">
        <v>1</v>
      </c>
      <c r="I42" s="100" t="s">
        <v>92</v>
      </c>
      <c r="J42" s="100" t="s">
        <v>93</v>
      </c>
      <c r="K42" s="100" t="s">
        <v>94</v>
      </c>
      <c r="L42" s="100" t="s">
        <v>95</v>
      </c>
      <c r="M42" s="103">
        <v>10</v>
      </c>
      <c r="N42" s="103">
        <v>10</v>
      </c>
      <c r="O42" s="104">
        <f t="shared" si="5"/>
        <v>1</v>
      </c>
      <c r="P42" s="105">
        <f t="shared" si="6"/>
        <v>1</v>
      </c>
      <c r="Q42" s="145" t="str">
        <f t="shared" si="1"/>
        <v>SATISFACTORIO</v>
      </c>
      <c r="R42" s="106" t="s">
        <v>227</v>
      </c>
      <c r="S42" s="149" t="s">
        <v>264</v>
      </c>
      <c r="T42" s="199" t="s">
        <v>258</v>
      </c>
    </row>
    <row r="43" spans="1:20" ht="93" customHeight="1">
      <c r="A43" s="100" t="s">
        <v>41</v>
      </c>
      <c r="B43" s="100" t="s">
        <v>24</v>
      </c>
      <c r="C43" s="100" t="s">
        <v>67</v>
      </c>
      <c r="D43" s="101" t="s">
        <v>116</v>
      </c>
      <c r="E43" s="100" t="s">
        <v>115</v>
      </c>
      <c r="F43" s="107" t="s">
        <v>36</v>
      </c>
      <c r="G43" s="100" t="s">
        <v>26</v>
      </c>
      <c r="H43" s="102">
        <v>1</v>
      </c>
      <c r="I43" s="100" t="s">
        <v>92</v>
      </c>
      <c r="J43" s="100" t="s">
        <v>93</v>
      </c>
      <c r="K43" s="100" t="s">
        <v>94</v>
      </c>
      <c r="L43" s="100" t="s">
        <v>95</v>
      </c>
      <c r="M43" s="147">
        <v>1</v>
      </c>
      <c r="N43" s="147">
        <v>1</v>
      </c>
      <c r="O43" s="104">
        <f t="shared" si="5"/>
        <v>1</v>
      </c>
      <c r="P43" s="148">
        <f t="shared" si="6"/>
        <v>1</v>
      </c>
      <c r="Q43" s="145" t="str">
        <f t="shared" si="1"/>
        <v>SATISFACTORIO</v>
      </c>
      <c r="R43" s="106" t="s">
        <v>228</v>
      </c>
      <c r="S43" s="149" t="s">
        <v>266</v>
      </c>
      <c r="T43" s="200" t="s">
        <v>258</v>
      </c>
    </row>
    <row r="44" spans="1:20" ht="88.5" customHeight="1">
      <c r="A44" s="108" t="s">
        <v>42</v>
      </c>
      <c r="B44" s="108" t="s">
        <v>24</v>
      </c>
      <c r="C44" s="108" t="s">
        <v>74</v>
      </c>
      <c r="D44" s="109" t="s">
        <v>103</v>
      </c>
      <c r="E44" s="108" t="s">
        <v>183</v>
      </c>
      <c r="F44" s="110" t="s">
        <v>36</v>
      </c>
      <c r="G44" s="108" t="s">
        <v>26</v>
      </c>
      <c r="H44" s="111">
        <v>1</v>
      </c>
      <c r="I44" s="108" t="s">
        <v>92</v>
      </c>
      <c r="J44" s="108" t="s">
        <v>93</v>
      </c>
      <c r="K44" s="108" t="s">
        <v>94</v>
      </c>
      <c r="L44" s="108" t="s">
        <v>95</v>
      </c>
      <c r="M44" s="112">
        <v>1</v>
      </c>
      <c r="N44" s="150">
        <v>1</v>
      </c>
      <c r="O44" s="114">
        <f>M44/N44</f>
        <v>1</v>
      </c>
      <c r="P44" s="151">
        <f t="shared" si="6"/>
        <v>1</v>
      </c>
      <c r="Q44" s="145" t="str">
        <f t="shared" si="1"/>
        <v>SATISFACTORIO</v>
      </c>
      <c r="R44" s="116" t="s">
        <v>229</v>
      </c>
      <c r="S44" s="152" t="s">
        <v>305</v>
      </c>
      <c r="T44" s="201" t="s">
        <v>294</v>
      </c>
    </row>
    <row r="45" spans="1:20" ht="116.25" customHeight="1">
      <c r="A45" s="108" t="s">
        <v>42</v>
      </c>
      <c r="B45" s="108" t="s">
        <v>24</v>
      </c>
      <c r="C45" s="108" t="s">
        <v>43</v>
      </c>
      <c r="D45" s="109" t="s">
        <v>182</v>
      </c>
      <c r="E45" s="108" t="s">
        <v>184</v>
      </c>
      <c r="F45" s="110" t="s">
        <v>36</v>
      </c>
      <c r="G45" s="108" t="s">
        <v>26</v>
      </c>
      <c r="H45" s="111">
        <v>1</v>
      </c>
      <c r="I45" s="108" t="s">
        <v>92</v>
      </c>
      <c r="J45" s="108" t="s">
        <v>93</v>
      </c>
      <c r="K45" s="108" t="s">
        <v>94</v>
      </c>
      <c r="L45" s="108" t="s">
        <v>95</v>
      </c>
      <c r="M45" s="112">
        <v>1700</v>
      </c>
      <c r="N45" s="113">
        <v>1700</v>
      </c>
      <c r="O45" s="114">
        <f t="shared" si="5"/>
        <v>1</v>
      </c>
      <c r="P45" s="115">
        <f t="shared" si="6"/>
        <v>1</v>
      </c>
      <c r="Q45" s="145" t="str">
        <f t="shared" si="1"/>
        <v>SATISFACTORIO</v>
      </c>
      <c r="R45" s="116" t="s">
        <v>230</v>
      </c>
      <c r="S45" s="152" t="s">
        <v>268</v>
      </c>
      <c r="T45" s="201" t="s">
        <v>258</v>
      </c>
    </row>
    <row r="46" spans="1:20" ht="136.5" customHeight="1">
      <c r="A46" s="108" t="s">
        <v>42</v>
      </c>
      <c r="B46" s="108" t="s">
        <v>24</v>
      </c>
      <c r="C46" s="108" t="s">
        <v>44</v>
      </c>
      <c r="D46" s="109" t="s">
        <v>105</v>
      </c>
      <c r="E46" s="108" t="s">
        <v>185</v>
      </c>
      <c r="F46" s="110" t="s">
        <v>36</v>
      </c>
      <c r="G46" s="108" t="s">
        <v>26</v>
      </c>
      <c r="H46" s="111">
        <v>1</v>
      </c>
      <c r="I46" s="108" t="s">
        <v>92</v>
      </c>
      <c r="J46" s="108" t="s">
        <v>93</v>
      </c>
      <c r="K46" s="108" t="s">
        <v>94</v>
      </c>
      <c r="L46" s="108" t="s">
        <v>95</v>
      </c>
      <c r="M46" s="112">
        <v>2734</v>
      </c>
      <c r="N46" s="113">
        <v>2734</v>
      </c>
      <c r="O46" s="114">
        <f t="shared" si="5"/>
        <v>1</v>
      </c>
      <c r="P46" s="115">
        <f t="shared" si="6"/>
        <v>1</v>
      </c>
      <c r="Q46" s="145" t="str">
        <f t="shared" si="1"/>
        <v>SATISFACTORIO</v>
      </c>
      <c r="R46" s="116" t="s">
        <v>231</v>
      </c>
      <c r="S46" s="152" t="s">
        <v>273</v>
      </c>
      <c r="T46" s="201" t="s">
        <v>258</v>
      </c>
    </row>
    <row r="47" spans="1:20" ht="163.5" customHeight="1">
      <c r="A47" s="108" t="s">
        <v>42</v>
      </c>
      <c r="B47" s="108" t="s">
        <v>24</v>
      </c>
      <c r="C47" s="108" t="s">
        <v>45</v>
      </c>
      <c r="D47" s="109" t="s">
        <v>106</v>
      </c>
      <c r="E47" s="108" t="s">
        <v>186</v>
      </c>
      <c r="F47" s="110">
        <v>4</v>
      </c>
      <c r="G47" s="108" t="s">
        <v>26</v>
      </c>
      <c r="H47" s="111">
        <v>1</v>
      </c>
      <c r="I47" s="108" t="s">
        <v>92</v>
      </c>
      <c r="J47" s="108" t="s">
        <v>93</v>
      </c>
      <c r="K47" s="108" t="s">
        <v>94</v>
      </c>
      <c r="L47" s="108" t="s">
        <v>95</v>
      </c>
      <c r="M47" s="112">
        <v>4</v>
      </c>
      <c r="N47" s="113">
        <v>4</v>
      </c>
      <c r="O47" s="114">
        <f t="shared" si="5"/>
        <v>1</v>
      </c>
      <c r="P47" s="115">
        <f t="shared" si="6"/>
        <v>1</v>
      </c>
      <c r="Q47" s="145" t="str">
        <f t="shared" si="1"/>
        <v>SATISFACTORIO</v>
      </c>
      <c r="R47" s="116" t="s">
        <v>232</v>
      </c>
      <c r="S47" s="152" t="s">
        <v>274</v>
      </c>
      <c r="T47" s="201" t="s">
        <v>258</v>
      </c>
    </row>
    <row r="48" spans="1:20" ht="144.75" customHeight="1">
      <c r="A48" s="108" t="s">
        <v>42</v>
      </c>
      <c r="B48" s="108" t="s">
        <v>24</v>
      </c>
      <c r="C48" s="108" t="s">
        <v>104</v>
      </c>
      <c r="D48" s="109" t="s">
        <v>107</v>
      </c>
      <c r="E48" s="108" t="s">
        <v>187</v>
      </c>
      <c r="F48" s="110" t="s">
        <v>36</v>
      </c>
      <c r="G48" s="108" t="s">
        <v>26</v>
      </c>
      <c r="H48" s="111">
        <v>1</v>
      </c>
      <c r="I48" s="108" t="s">
        <v>92</v>
      </c>
      <c r="J48" s="108" t="s">
        <v>93</v>
      </c>
      <c r="K48" s="108" t="s">
        <v>94</v>
      </c>
      <c r="L48" s="108" t="s">
        <v>95</v>
      </c>
      <c r="M48" s="112">
        <v>15040</v>
      </c>
      <c r="N48" s="113">
        <v>15040</v>
      </c>
      <c r="O48" s="114">
        <f>(M48/N48)</f>
        <v>1</v>
      </c>
      <c r="P48" s="115">
        <f t="shared" si="6"/>
        <v>1</v>
      </c>
      <c r="Q48" s="145" t="str">
        <f t="shared" si="1"/>
        <v>SATISFACTORIO</v>
      </c>
      <c r="R48" s="116" t="s">
        <v>233</v>
      </c>
      <c r="S48" s="152" t="s">
        <v>267</v>
      </c>
      <c r="T48" s="201" t="s">
        <v>258</v>
      </c>
    </row>
    <row r="49" spans="1:20" ht="126.75" customHeight="1">
      <c r="A49" s="117" t="s">
        <v>46</v>
      </c>
      <c r="B49" s="117" t="s">
        <v>27</v>
      </c>
      <c r="C49" s="117" t="s">
        <v>141</v>
      </c>
      <c r="D49" s="118" t="s">
        <v>89</v>
      </c>
      <c r="E49" s="117" t="s">
        <v>96</v>
      </c>
      <c r="F49" s="119">
        <v>1</v>
      </c>
      <c r="G49" s="117" t="s">
        <v>26</v>
      </c>
      <c r="H49" s="120">
        <v>1</v>
      </c>
      <c r="I49" s="121" t="s">
        <v>92</v>
      </c>
      <c r="J49" s="122" t="s">
        <v>93</v>
      </c>
      <c r="K49" s="121" t="s">
        <v>94</v>
      </c>
      <c r="L49" s="121" t="s">
        <v>95</v>
      </c>
      <c r="M49" s="121" t="s">
        <v>203</v>
      </c>
      <c r="N49" s="121" t="s">
        <v>203</v>
      </c>
      <c r="O49" s="123" t="s">
        <v>203</v>
      </c>
      <c r="P49" s="124" t="s">
        <v>203</v>
      </c>
      <c r="Q49" s="124" t="s">
        <v>203</v>
      </c>
      <c r="R49" s="153" t="s">
        <v>254</v>
      </c>
      <c r="S49" s="154" t="s">
        <v>306</v>
      </c>
      <c r="T49" s="202" t="s">
        <v>294</v>
      </c>
    </row>
    <row r="50" spans="1:20" ht="126.75" customHeight="1">
      <c r="A50" s="117" t="s">
        <v>46</v>
      </c>
      <c r="B50" s="117" t="s">
        <v>24</v>
      </c>
      <c r="C50" s="117" t="s">
        <v>91</v>
      </c>
      <c r="D50" s="118" t="s">
        <v>47</v>
      </c>
      <c r="E50" s="117" t="s">
        <v>90</v>
      </c>
      <c r="F50" s="119" t="s">
        <v>36</v>
      </c>
      <c r="G50" s="117" t="s">
        <v>26</v>
      </c>
      <c r="H50" s="120">
        <v>1</v>
      </c>
      <c r="I50" s="121" t="s">
        <v>92</v>
      </c>
      <c r="J50" s="122" t="s">
        <v>93</v>
      </c>
      <c r="K50" s="121" t="s">
        <v>94</v>
      </c>
      <c r="L50" s="121" t="s">
        <v>95</v>
      </c>
      <c r="M50" s="121">
        <v>238</v>
      </c>
      <c r="N50" s="121">
        <v>238</v>
      </c>
      <c r="O50" s="123">
        <f aca="true" t="shared" si="7" ref="O50:O57">M50/N50</f>
        <v>1</v>
      </c>
      <c r="P50" s="124">
        <f t="shared" si="6"/>
        <v>1</v>
      </c>
      <c r="Q50" s="145" t="str">
        <f t="shared" si="1"/>
        <v>SATISFACTORIO</v>
      </c>
      <c r="R50" s="125" t="s">
        <v>234</v>
      </c>
      <c r="S50" s="154" t="s">
        <v>302</v>
      </c>
      <c r="T50" s="202" t="s">
        <v>294</v>
      </c>
    </row>
    <row r="51" spans="1:20" ht="147" customHeight="1">
      <c r="A51" s="126" t="s">
        <v>48</v>
      </c>
      <c r="B51" s="126" t="s">
        <v>24</v>
      </c>
      <c r="C51" s="126" t="s">
        <v>49</v>
      </c>
      <c r="D51" s="127" t="s">
        <v>82</v>
      </c>
      <c r="E51" s="128" t="s">
        <v>140</v>
      </c>
      <c r="F51" s="129">
        <v>2</v>
      </c>
      <c r="G51" s="126" t="s">
        <v>26</v>
      </c>
      <c r="H51" s="130">
        <v>1</v>
      </c>
      <c r="I51" s="131" t="s">
        <v>92</v>
      </c>
      <c r="J51" s="132" t="s">
        <v>93</v>
      </c>
      <c r="K51" s="131" t="s">
        <v>94</v>
      </c>
      <c r="L51" s="131" t="s">
        <v>95</v>
      </c>
      <c r="M51" s="131">
        <v>2</v>
      </c>
      <c r="N51" s="131">
        <v>2</v>
      </c>
      <c r="O51" s="133">
        <f t="shared" si="7"/>
        <v>1</v>
      </c>
      <c r="P51" s="134">
        <f t="shared" si="6"/>
        <v>1</v>
      </c>
      <c r="Q51" s="145" t="str">
        <f t="shared" si="1"/>
        <v>SATISFACTORIO</v>
      </c>
      <c r="R51" s="135" t="s">
        <v>239</v>
      </c>
      <c r="S51" s="155" t="s">
        <v>291</v>
      </c>
      <c r="T51" s="203" t="s">
        <v>258</v>
      </c>
    </row>
    <row r="52" spans="1:20" ht="89.25">
      <c r="A52" s="126" t="s">
        <v>48</v>
      </c>
      <c r="B52" s="126" t="s">
        <v>24</v>
      </c>
      <c r="C52" s="126" t="s">
        <v>50</v>
      </c>
      <c r="D52" s="127" t="s">
        <v>161</v>
      </c>
      <c r="E52" s="128" t="s">
        <v>88</v>
      </c>
      <c r="F52" s="129">
        <v>1</v>
      </c>
      <c r="G52" s="126" t="s">
        <v>26</v>
      </c>
      <c r="H52" s="130">
        <v>1</v>
      </c>
      <c r="I52" s="131" t="s">
        <v>92</v>
      </c>
      <c r="J52" s="132" t="s">
        <v>93</v>
      </c>
      <c r="K52" s="131" t="s">
        <v>94</v>
      </c>
      <c r="L52" s="131" t="s">
        <v>95</v>
      </c>
      <c r="M52" s="131" t="s">
        <v>203</v>
      </c>
      <c r="N52" s="131" t="s">
        <v>203</v>
      </c>
      <c r="O52" s="131" t="s">
        <v>203</v>
      </c>
      <c r="P52" s="131" t="s">
        <v>203</v>
      </c>
      <c r="Q52" s="131" t="s">
        <v>203</v>
      </c>
      <c r="R52" s="135" t="s">
        <v>240</v>
      </c>
      <c r="S52" s="155" t="s">
        <v>303</v>
      </c>
      <c r="T52" s="203" t="s">
        <v>294</v>
      </c>
    </row>
    <row r="53" spans="1:20" ht="109.5" customHeight="1">
      <c r="A53" s="126" t="s">
        <v>48</v>
      </c>
      <c r="B53" s="126" t="s">
        <v>24</v>
      </c>
      <c r="C53" s="126" t="s">
        <v>83</v>
      </c>
      <c r="D53" s="127" t="s">
        <v>86</v>
      </c>
      <c r="E53" s="128" t="s">
        <v>180</v>
      </c>
      <c r="F53" s="136" t="s">
        <v>36</v>
      </c>
      <c r="G53" s="129" t="s">
        <v>26</v>
      </c>
      <c r="H53" s="130">
        <v>1</v>
      </c>
      <c r="I53" s="131" t="s">
        <v>92</v>
      </c>
      <c r="J53" s="132" t="s">
        <v>93</v>
      </c>
      <c r="K53" s="131" t="s">
        <v>94</v>
      </c>
      <c r="L53" s="131" t="s">
        <v>95</v>
      </c>
      <c r="M53" s="131">
        <v>61</v>
      </c>
      <c r="N53" s="131">
        <v>95</v>
      </c>
      <c r="O53" s="133">
        <f t="shared" si="7"/>
        <v>0.6421052631578947</v>
      </c>
      <c r="P53" s="134">
        <f t="shared" si="6"/>
        <v>0.6421052631578947</v>
      </c>
      <c r="Q53" s="145" t="str">
        <f t="shared" si="1"/>
        <v>MINIMO</v>
      </c>
      <c r="R53" s="135" t="s">
        <v>238</v>
      </c>
      <c r="S53" s="155" t="s">
        <v>304</v>
      </c>
      <c r="T53" s="203" t="s">
        <v>294</v>
      </c>
    </row>
    <row r="54" spans="1:20" ht="101.25" customHeight="1">
      <c r="A54" s="126" t="s">
        <v>48</v>
      </c>
      <c r="B54" s="126" t="s">
        <v>24</v>
      </c>
      <c r="C54" s="126" t="s">
        <v>84</v>
      </c>
      <c r="D54" s="127" t="s">
        <v>85</v>
      </c>
      <c r="E54" s="128" t="s">
        <v>87</v>
      </c>
      <c r="F54" s="126">
        <v>4</v>
      </c>
      <c r="G54" s="129" t="s">
        <v>26</v>
      </c>
      <c r="H54" s="130">
        <v>1</v>
      </c>
      <c r="I54" s="131" t="s">
        <v>92</v>
      </c>
      <c r="J54" s="132" t="s">
        <v>93</v>
      </c>
      <c r="K54" s="131" t="s">
        <v>94</v>
      </c>
      <c r="L54" s="131" t="s">
        <v>95</v>
      </c>
      <c r="M54" s="131">
        <v>4</v>
      </c>
      <c r="N54" s="131">
        <v>4</v>
      </c>
      <c r="O54" s="133">
        <f t="shared" si="7"/>
        <v>1</v>
      </c>
      <c r="P54" s="134">
        <f t="shared" si="6"/>
        <v>1</v>
      </c>
      <c r="Q54" s="145" t="str">
        <f t="shared" si="1"/>
        <v>SATISFACTORIO</v>
      </c>
      <c r="R54" s="135" t="s">
        <v>255</v>
      </c>
      <c r="S54" s="155" t="s">
        <v>292</v>
      </c>
      <c r="T54" s="203" t="s">
        <v>258</v>
      </c>
    </row>
    <row r="55" spans="1:20" ht="89.25" customHeight="1">
      <c r="A55" s="137" t="s">
        <v>52</v>
      </c>
      <c r="B55" s="137" t="s">
        <v>24</v>
      </c>
      <c r="C55" s="137" t="s">
        <v>70</v>
      </c>
      <c r="D55" s="138" t="s">
        <v>118</v>
      </c>
      <c r="E55" s="137" t="s">
        <v>120</v>
      </c>
      <c r="F55" s="139" t="s">
        <v>36</v>
      </c>
      <c r="G55" s="137" t="s">
        <v>26</v>
      </c>
      <c r="H55" s="140">
        <v>1</v>
      </c>
      <c r="I55" s="137" t="s">
        <v>92</v>
      </c>
      <c r="J55" s="137" t="s">
        <v>93</v>
      </c>
      <c r="K55" s="137" t="s">
        <v>94</v>
      </c>
      <c r="L55" s="137" t="s">
        <v>95</v>
      </c>
      <c r="M55" s="141">
        <v>18</v>
      </c>
      <c r="N55" s="141">
        <v>20</v>
      </c>
      <c r="O55" s="142">
        <f t="shared" si="7"/>
        <v>0.9</v>
      </c>
      <c r="P55" s="143">
        <f t="shared" si="6"/>
        <v>0.9</v>
      </c>
      <c r="Q55" s="145" t="str">
        <f t="shared" si="1"/>
        <v>ACEPTABLE</v>
      </c>
      <c r="R55" s="144" t="s">
        <v>235</v>
      </c>
      <c r="S55" s="156" t="s">
        <v>285</v>
      </c>
      <c r="T55" s="204" t="s">
        <v>286</v>
      </c>
    </row>
    <row r="56" spans="1:20" ht="74.25" customHeight="1">
      <c r="A56" s="137" t="s">
        <v>52</v>
      </c>
      <c r="B56" s="137" t="s">
        <v>24</v>
      </c>
      <c r="C56" s="137" t="s">
        <v>71</v>
      </c>
      <c r="D56" s="138" t="s">
        <v>119</v>
      </c>
      <c r="E56" s="137" t="s">
        <v>120</v>
      </c>
      <c r="F56" s="139">
        <v>14</v>
      </c>
      <c r="G56" s="137" t="s">
        <v>26</v>
      </c>
      <c r="H56" s="140">
        <v>1</v>
      </c>
      <c r="I56" s="137" t="s">
        <v>92</v>
      </c>
      <c r="J56" s="137" t="s">
        <v>93</v>
      </c>
      <c r="K56" s="137" t="s">
        <v>94</v>
      </c>
      <c r="L56" s="137" t="s">
        <v>95</v>
      </c>
      <c r="M56" s="141">
        <v>14</v>
      </c>
      <c r="N56" s="141">
        <v>14</v>
      </c>
      <c r="O56" s="142">
        <f t="shared" si="7"/>
        <v>1</v>
      </c>
      <c r="P56" s="143">
        <f t="shared" si="6"/>
        <v>1</v>
      </c>
      <c r="Q56" s="145" t="str">
        <f t="shared" si="1"/>
        <v>SATISFACTORIO</v>
      </c>
      <c r="R56" s="144" t="s">
        <v>236</v>
      </c>
      <c r="S56" s="156" t="s">
        <v>284</v>
      </c>
      <c r="T56" s="204" t="s">
        <v>286</v>
      </c>
    </row>
    <row r="57" spans="1:20" ht="267.75">
      <c r="A57" s="137" t="s">
        <v>52</v>
      </c>
      <c r="B57" s="137" t="s">
        <v>24</v>
      </c>
      <c r="C57" s="137" t="s">
        <v>72</v>
      </c>
      <c r="D57" s="138" t="s">
        <v>121</v>
      </c>
      <c r="E57" s="137" t="s">
        <v>162</v>
      </c>
      <c r="F57" s="139" t="s">
        <v>36</v>
      </c>
      <c r="G57" s="137" t="s">
        <v>26</v>
      </c>
      <c r="H57" s="140">
        <v>1</v>
      </c>
      <c r="I57" s="137" t="s">
        <v>92</v>
      </c>
      <c r="J57" s="137" t="s">
        <v>93</v>
      </c>
      <c r="K57" s="137" t="s">
        <v>94</v>
      </c>
      <c r="L57" s="137" t="s">
        <v>95</v>
      </c>
      <c r="M57" s="141">
        <v>9</v>
      </c>
      <c r="N57" s="141">
        <v>9</v>
      </c>
      <c r="O57" s="142">
        <f t="shared" si="7"/>
        <v>1</v>
      </c>
      <c r="P57" s="143">
        <f t="shared" si="6"/>
        <v>1</v>
      </c>
      <c r="Q57" s="145" t="str">
        <f t="shared" si="1"/>
        <v>SATISFACTORIO</v>
      </c>
      <c r="R57" s="144" t="s">
        <v>237</v>
      </c>
      <c r="S57" s="156" t="s">
        <v>309</v>
      </c>
      <c r="T57" s="204" t="s">
        <v>310</v>
      </c>
    </row>
    <row r="58" ht="16.5">
      <c r="A58" s="6"/>
    </row>
    <row r="62" ht="16.5">
      <c r="X62" s="17"/>
    </row>
    <row r="65" spans="24:25" ht="16.5">
      <c r="X65" s="17"/>
      <c r="Y65" s="4"/>
    </row>
    <row r="75" ht="16.5">
      <c r="I75" s="7"/>
    </row>
    <row r="91" spans="7:10" ht="16.5">
      <c r="G91" s="4"/>
      <c r="H91" s="18"/>
      <c r="I91" s="19"/>
      <c r="J91" s="18"/>
    </row>
    <row r="100" ht="16.5">
      <c r="F100" s="8"/>
    </row>
    <row r="110" ht="16.5">
      <c r="E110" s="8"/>
    </row>
    <row r="127" ht="16.5">
      <c r="F127" s="9"/>
    </row>
  </sheetData>
  <sheetProtection/>
  <mergeCells count="11">
    <mergeCell ref="K4:Q4"/>
    <mergeCell ref="A6:H6"/>
    <mergeCell ref="I6:L6"/>
    <mergeCell ref="A4:B4"/>
    <mergeCell ref="C4:J4"/>
    <mergeCell ref="R1:T3"/>
    <mergeCell ref="R4:T4"/>
    <mergeCell ref="M6:T6"/>
    <mergeCell ref="A1:B3"/>
    <mergeCell ref="C2:Q3"/>
    <mergeCell ref="C1:Q1"/>
  </mergeCells>
  <conditionalFormatting sqref="Q51">
    <cfRule type="containsText" priority="14" dxfId="13" operator="containsText" stopIfTrue="1" text="MINIMO">
      <formula>NOT(ISERROR(SEARCH("MINIMO",Q51)))</formula>
    </cfRule>
  </conditionalFormatting>
  <conditionalFormatting sqref="Q9:Q20 Q22:Q28 Q30:Q35 Q40:Q48 Q53:Q57 Q50:Q51 Q37:Q38">
    <cfRule type="containsText" priority="11" dxfId="3" operator="containsText" stopIfTrue="1" text="SATIFASTORIO">
      <formula>NOT(ISERROR(SEARCH("SATIFASTORIO",Q9)))</formula>
    </cfRule>
    <cfRule type="containsText" priority="12" dxfId="2" operator="containsText" stopIfTrue="1" text="ACEPTABLE">
      <formula>NOT(ISERROR(SEARCH("ACEPTABLE",Q9)))</formula>
    </cfRule>
    <cfRule type="containsText" priority="13" dxfId="14" operator="containsText" stopIfTrue="1" text="INSATISFACTORIO">
      <formula>NOT(ISERROR(SEARCH("INSATISFACTORIO",Q9)))</formula>
    </cfRule>
  </conditionalFormatting>
  <conditionalFormatting sqref="Q9:Q20 Q22:Q28 Q30:Q35 Q40:Q48 Q53:Q57 Q50:Q51 Q37:Q38">
    <cfRule type="cellIs" priority="9" dxfId="0" operator="equal" stopIfTrue="1">
      <formula>"MINIMO"</formula>
    </cfRule>
  </conditionalFormatting>
  <conditionalFormatting sqref="Q28 Q30:Q33">
    <cfRule type="containsText" priority="6" dxfId="3" operator="containsText" stopIfTrue="1" text="SATIFASTORIO">
      <formula>NOT(ISERROR(SEARCH("SATIFASTORIO",Q28)))</formula>
    </cfRule>
    <cfRule type="containsText" priority="7" dxfId="2" operator="containsText" stopIfTrue="1" text="ACEPTABLE">
      <formula>NOT(ISERROR(SEARCH("ACEPTABLE",Q28)))</formula>
    </cfRule>
    <cfRule type="containsText" priority="8" dxfId="14" operator="containsText" stopIfTrue="1" text="INSATISFACTORIO">
      <formula>NOT(ISERROR(SEARCH("INSATISFACTORIO",Q28)))</formula>
    </cfRule>
  </conditionalFormatting>
  <conditionalFormatting sqref="Q28 Q30:Q33">
    <cfRule type="cellIs" priority="5" dxfId="0" operator="equal" stopIfTrue="1">
      <formula>"MINIMO"</formula>
    </cfRule>
  </conditionalFormatting>
  <conditionalFormatting sqref="Q36">
    <cfRule type="containsText" priority="2" dxfId="3" operator="containsText" stopIfTrue="1" text="SATIFASTORIO">
      <formula>NOT(ISERROR(SEARCH("SATIFASTORIO",Q36)))</formula>
    </cfRule>
    <cfRule type="containsText" priority="3" dxfId="2" operator="containsText" stopIfTrue="1" text="ACEPTABLE">
      <formula>NOT(ISERROR(SEARCH("ACEPTABLE",Q36)))</formula>
    </cfRule>
    <cfRule type="containsText" priority="4" dxfId="14" operator="containsText" stopIfTrue="1" text="INSATISFACTORIO">
      <formula>NOT(ISERROR(SEARCH("INSATISFACTORIO",Q36)))</formula>
    </cfRule>
  </conditionalFormatting>
  <conditionalFormatting sqref="Q36">
    <cfRule type="cellIs" priority="1" dxfId="0" operator="equal" stopIfTrue="1">
      <formula>"MINIMO"</formula>
    </cfRule>
  </conditionalFormatting>
  <printOptions horizontalCentered="1"/>
  <pageMargins left="0.1968503937007874" right="0.1968503937007874" top="0.3937007874015748" bottom="0.35433070866141736" header="0.31496062992125984" footer="0.31496062992125984"/>
  <pageSetup horizontalDpi="600" verticalDpi="600" orientation="landscape" paperSize="14" scale="4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B2"/>
  <sheetViews>
    <sheetView zoomScalePageLayoutView="0" workbookViewId="0" topLeftCell="A2">
      <selection activeCell="B2" sqref="B2"/>
    </sheetView>
  </sheetViews>
  <sheetFormatPr defaultColWidth="11.421875" defaultRowHeight="15"/>
  <sheetData>
    <row r="2" ht="15">
      <c r="B2"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2013-07-27T16:04:12Z</cp:lastPrinted>
  <dcterms:created xsi:type="dcterms:W3CDTF">2009-10-06T19:46:28Z</dcterms:created>
  <dcterms:modified xsi:type="dcterms:W3CDTF">2015-02-09T11:40:10Z</dcterms:modified>
  <cp:category/>
  <cp:version/>
  <cp:contentType/>
  <cp:contentStatus/>
</cp:coreProperties>
</file>